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<sst xmlns="http://schemas.openxmlformats.org/spreadsheetml/2006/main" count="379" uniqueCount="375">
  <si>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</si>
  <si>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</si>
  <si>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</si>
  <si>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</si>
  <si>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</si>
  <si>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</si>
  <si>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</si>
  <si>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</si>
  <si>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</si>
  <si>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</si>
  <si>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</si>
  <si>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</si>
  <si>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</si>
  <si>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</si>
  <si>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</si>
  <si>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</si>
  <si>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</si>
  <si>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</si>
  <si>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</si>
  <si>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</si>
  <si>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</si>
  <si>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</si>
  <si>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</si>
  <si>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</si>
  <si>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</si>
  <si>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</si>
  <si>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</si>
  <si>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</si>
  <si>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</si>
  <si>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</si>
  <si>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</si>
  <si>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</si>
  <si>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</si>
  <si>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</si>
  <si>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</si>
  <si>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</si>
  <si>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</si>
  <si>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</si>
  <si>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</si>
  <si>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</si>
  <si>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</si>
  <si>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</si>
  <si>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</si>
  <si>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</si>
  <si>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</si>
  <si>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</si>
  <si>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</si>
  <si>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</si>
  <si>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</si>
  <si>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</si>
  <si>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</si>
  <si>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</si>
  <si>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</si>
  <si>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</si>
  <si>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</si>
  <si>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</si>
  <si>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</si>
  <si>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</si>
  <si>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</si>
  <si>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</si>
  <si>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</si>
  <si>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</si>
  <si>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</si>
  <si>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</si>
  <si>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</si>
  <si>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</si>
  <si>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</si>
  <si>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</si>
  <si>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</si>
  <si>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</si>
  <si>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</si>
  <si>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</si>
  <si>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</si>
  <si>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</si>
  <si>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</si>
  <si>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</si>
  <si>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</si>
  <si>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</si>
  <si>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</si>
  <si>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</si>
  <si>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</si>
  <si>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</si>
  <si>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</si>
  <si>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</si>
  <si>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</si>
  <si>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</si>
  <si>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</si>
  <si>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</si>
  <si>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</si>
  <si>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</si>
  <si>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</si>
  <si>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</si>
  <si>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</si>
  <si>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</si>
  <si>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</si>
  <si>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</si>
  <si>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</si>
  <si>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</si>
  <si>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</si>
  <si>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</si>
  <si>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</si>
  <si>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</si>
  <si>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</si>
  <si>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</si>
  <si>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</si>
  <si>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</si>
  <si>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</si>
  <si>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</si>
  <si>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</si>
  <si>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</si>
  <si>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</si>
  <si>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</si>
  <si>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</si>
  <si>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</si>
  <si>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</si>
  <si>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</si>
  <si>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</si>
  <si>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</si>
  <si>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</si>
  <si>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</si>
  <si>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</si>
  <si>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</si>
  <si>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</si>
  <si>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</si>
  <si>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</si>
  <si>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</si>
  <si>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</si>
  <si>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</si>
  <si>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</si>
  <si>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</si>
  <si>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</si>
  <si>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</si>
  <si>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</si>
  <si>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</si>
  <si>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</si>
  <si>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</si>
  <si>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</si>
  <si>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</si>
  <si>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</si>
  <si>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</si>
  <si>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</si>
  <si>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</si>
  <si>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</si>
  <si>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</si>
  <si>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</si>
  <si>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</si>
  <si>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</si>
  <si>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</si>
  <si>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</si>
  <si>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</si>
  <si>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</si>
  <si>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</si>
  <si>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</si>
  <si>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</si>
  <si>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</si>
  <si>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</si>
  <si>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</si>
  <si>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</si>
  <si>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</si>
  <si>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</si>
  <si>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</si>
  <si>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</si>
  <si>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</si>
  <si>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</si>
  <si>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</si>
  <si>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</si>
  <si>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</si>
  <si>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</si>
  <si>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</si>
  <si>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</si>
  <si>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</si>
  <si>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</si>
  <si>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</si>
  <si>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</si>
  <si>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</si>
  <si>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</si>
  <si>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</si>
  <si>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</si>
  <si>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</si>
  <si>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</si>
  <si>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</si>
  <si>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</si>
  <si>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</si>
  <si>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</si>
  <si>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</si>
  <si>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</si>
  <si>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</si>
  <si>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</si>
  <si>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</si>
  <si>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</si>
  <si>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</si>
  <si>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</si>
  <si>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</si>
  <si>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</si>
  <si>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</si>
  <si>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</si>
  <si>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</si>
  <si>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</si>
  <si>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</si>
  <si>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</si>
  <si>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</si>
  <si>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</si>
  <si>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</si>
  <si>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</si>
  <si>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</si>
  <si>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</si>
  <si>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</si>
  <si>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</si>
  <si>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</si>
  <si>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</si>
  <si>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</si>
  <si>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</si>
  <si>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</si>
  <si>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</si>
  <si>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</si>
  <si>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</si>
  <si>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</si>
  <si>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</si>
  <si>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</si>
  <si>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</si>
  <si>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</si>
  <si>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</si>
  <si>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</si>
  <si>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</si>
  <si>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</si>
  <si>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</si>
  <si>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</si>
  <si>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</si>
  <si>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</si>
  <si>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</si>
  <si>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</si>
  <si>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</si>
  <si>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</si>
  <si>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</si>
  <si>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</si>
  <si>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</si>
  <si>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</si>
  <si>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</si>
  <si>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</si>
  <si>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</si>
  <si>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</si>
  <si>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</si>
  <si>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</si>
  <si>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000  2  02  20051  00  0000  151</t>
  </si>
  <si>
    <t xml:space="preserve">000  2  02  20051  04  0000  151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</si>
  <si>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</si>
  <si>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</si>
  <si>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</si>
  <si>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</si>
  <si>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</si>
  <si>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</si>
  <si>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</si>
  <si>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</si>
  <si>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</si>
  <si>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</si>
  <si>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</si>
  <si>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</si>
  <si>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</si>
  <si>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</si>
  <si>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</si>
  <si>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</si>
  <si>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</si>
  <si>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</si>
  <si>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</si>
  <si>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</si>
  <si>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</si>
  <si>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</si>
  <si>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</si>
  <si>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</si>
  <si>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</si>
  <si>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</si>
  <si>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</si>
  <si>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</si>
  <si>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</si>
  <si>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</si>
  <si>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</si>
  <si>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</si>
  <si>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</si>
  <si>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</si>
  <si>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</si>
  <si>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</si>
  <si>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</si>
  <si>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</si>
  <si>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</si>
  <si>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</si>
  <si>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бюджета городского округа город Мегион по кодам классификации доходов бюджетов за первый квартал 2019 года</t>
  </si>
  <si>
    <t>Исполнено на 01.04.2019 года</t>
  </si>
  <si>
    <t>% исполнения к плану на 2019 год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</si>
  <si>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</si>
  <si>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</si>
  <si>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</si>
  <si>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</si>
  <si>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</si>
  <si>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</si>
  <si>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000  2  02  20000  00  0000  150</t>
  </si>
  <si>
    <t>000  2  02  20077  00  0000  150</t>
  </si>
  <si>
    <t>000  2  02  20077  04  0000  150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</si>
  <si>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</si>
  <si>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</si>
  <si>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</si>
  <si>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</si>
  <si>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</si>
  <si>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</si>
  <si>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</si>
  <si>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</si>
  <si>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</si>
  <si>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</si>
  <si>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</si>
  <si>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</si>
  <si>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</si>
  <si>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</si>
  <si>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</si>
  <si>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</si>
  <si>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</si>
  <si>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</si>
  <si>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</si>
  <si>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</si>
  <si>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</si>
  <si>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</si>
  <si>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</si>
  <si>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</si>
  <si>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</si>
  <si>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000  2  19  00000  04  0000  150</t>
  </si>
  <si>
    <t>000  2  19  60010  04  0000  150</t>
  </si>
  <si>
    <t>План на 2019 год, утвержден решением Думы города Мегиона от 22.03.2019 №343 (с учетом уведомлений Департамента финансов ХМАО-Югры)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</si>
  <si>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</si>
  <si>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</si>
  <si>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</si>
  <si>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</si>
  <si>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</si>
  <si>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</si>
  <si>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</si>
  <si>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</si>
  <si>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</si>
  <si>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</si>
  <si>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</si>
  <si>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</si>
  <si>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</si>
  <si>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</si>
  <si>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</si>
  <si>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</si>
  <si>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</si>
  <si>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</si>
  <si>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</si>
  <si>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</si>
  <si>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</si>
  <si>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</si>
  <si>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</si>
  <si>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</si>
  <si>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</si>
  <si>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</si>
  <si>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</si>
  <si>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</si>
  <si>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</si>
  <si>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</si>
  <si>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</si>
  <si>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</si>
  <si>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</si>
  <si>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</si>
  <si>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</si>
  <si>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</si>
  <si>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000  2  02  35134  00  0000  150</t>
  </si>
  <si>
    <t>000  2  02  35134  04  0000  150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</si>
  <si>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</si>
  <si>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</si>
  <si>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</si>
  <si>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</si>
  <si>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</si>
  <si>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</si>
  <si>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000  2  02  45294  00  0000  150</t>
  </si>
  <si>
    <t>000  2  02  45294  04  0000  150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</si>
  <si>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</si>
  <si>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</si>
  <si>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000  2  02  20041  00  0000  150</t>
  </si>
  <si>
    <t>000  2  02  20041  04  0000  150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</si>
</sst>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172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2" fontId="46" fillId="33" borderId="0" xfId="0" applyNumberFormat="1" applyFont="1" applyFill="1" applyAlignment="1">
      <alignment/>
    </xf>
    <xf numFmtId="0" fontId="4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6" fillId="0" borderId="10" xfId="42" applyFont="1" applyBorder="1" applyAlignment="1">
      <alignment horizontal="justify" vertical="top" wrapText="1"/>
    </xf>
    <xf numFmtId="0" fontId="6" fillId="0" borderId="10" xfId="42" applyFont="1" applyBorder="1" applyAlignment="1">
      <alignment vertical="top" wrapText="1"/>
    </xf>
    <xf numFmtId="0" fontId="46" fillId="33" borderId="0" xfId="0" applyFont="1" applyFill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PageLayoutView="0" workbookViewId="0" topLeftCell="A180">
      <selection activeCell="A194" sqref="A194"/>
    </sheetView>
  </sheetViews>
  <sheetFormatPr defaultColWidth="9.33203125" defaultRowHeight="11.25"/>
  <cols>
    <col min="1" max="1" width="95.66015625" style="4" customWidth="1"/>
    <col min="2" max="2" width="36" style="5" customWidth="1"/>
    <col min="3" max="3" width="27.5" style="5" customWidth="1"/>
    <col min="4" max="4" width="17.33203125" style="4" customWidth="1"/>
    <col min="5" max="5" width="17" style="4" customWidth="1"/>
    <col min="6" max="6" width="9.33203125" style="9" customWidth="1"/>
    <col min="7" max="7" width="12.5" style="9" bestFit="1" customWidth="1"/>
    <col min="8" max="14" width="9.33203125" style="9" customWidth="1"/>
    <col min="15" max="16384" width="9.33203125" style="9" customWidth="1"/>
  </cols>
  <sheetData>
    <row r="1" spans="1:5" s="4" customFormat="1" ht="21" customHeight="1">
      <c r="A1" s="21" t="s">
        <v>285</v>
      </c>
      <c r="B1" s="21"/>
      <c r="C1" s="21"/>
      <c r="D1" s="21"/>
      <c r="E1" s="6"/>
    </row>
    <row r="2" spans="1:5" s="4" customFormat="1" ht="15.75">
      <c r="A2" s="6"/>
      <c r="B2" s="6"/>
      <c r="C2" s="6"/>
      <c r="D2" s="6"/>
      <c r="E2" s="6"/>
    </row>
    <row r="3" spans="2:5" s="4" customFormat="1" ht="15.75">
      <c r="B3" s="5"/>
      <c r="C3" s="5"/>
      <c r="D3" s="7"/>
      <c r="E3" s="7" t="s">
        <v>152</v>
      </c>
    </row>
    <row r="4" spans="1:5" s="8" customFormat="1" ht="135" customHeight="1">
      <c r="A4" s="22" t="s">
        <v>234</v>
      </c>
      <c r="B4" s="23" t="s">
        <v>262</v>
      </c>
      <c r="C4" s="24" t="s">
        <v>324</v>
      </c>
      <c r="D4" s="22" t="s">
        <v>286</v>
      </c>
      <c r="E4" s="22" t="s">
        <v>287</v>
      </c>
    </row>
    <row r="5" spans="1:5" ht="15.75">
      <c r="A5" s="2" t="s">
        <v>0</v>
      </c>
      <c r="B5" s="1" t="s">
        <v>1</v>
      </c>
      <c r="C5" s="3">
        <f>SUM(C6,C137)</f>
        <v>4660090.4</v>
      </c>
      <c r="D5" s="3">
        <f>SUM(D6,D137)</f>
        <v>432279.69999999984</v>
      </c>
      <c r="E5" s="3">
        <f>SUM(D5/C5)*100</f>
        <v>9.27620846153542</v>
      </c>
    </row>
    <row r="6" spans="1:7" ht="15.75">
      <c r="A6" s="2" t="s">
        <v>2</v>
      </c>
      <c r="B6" s="1" t="s">
        <v>3</v>
      </c>
      <c r="C6" s="3">
        <f>SUM(C7,C14,C24,C40,C48,C55,C70,C78,C89,C105,C132)</f>
        <v>1413738.3</v>
      </c>
      <c r="D6" s="3">
        <f>SUM(D7,D14,D24,D40,D48,D55,D70,D78,D89,D105,D132)</f>
        <v>336066.2999999999</v>
      </c>
      <c r="E6" s="3">
        <f aca="true" t="shared" si="0" ref="E6:E66">SUM(D6/C6)*100</f>
        <v>23.771464633871762</v>
      </c>
      <c r="G6" s="16"/>
    </row>
    <row r="7" spans="1:5" ht="15.75">
      <c r="A7" s="2" t="s">
        <v>4</v>
      </c>
      <c r="B7" s="1" t="s">
        <v>5</v>
      </c>
      <c r="C7" s="3">
        <f>SUM(C8)</f>
        <v>878045.7</v>
      </c>
      <c r="D7" s="3">
        <f>SUM(D8)</f>
        <v>227026.3</v>
      </c>
      <c r="E7" s="3">
        <f t="shared" si="0"/>
        <v>25.855863766544267</v>
      </c>
    </row>
    <row r="8" spans="1:5" ht="24" customHeight="1">
      <c r="A8" s="2" t="s">
        <v>6</v>
      </c>
      <c r="B8" s="1" t="s">
        <v>7</v>
      </c>
      <c r="C8" s="3">
        <f>SUM(C9,C10,C11,C12,C13)</f>
        <v>878045.7</v>
      </c>
      <c r="D8" s="3">
        <f>SUM(D9,D10,D11,D12,D13)</f>
        <v>227026.3</v>
      </c>
      <c r="E8" s="3">
        <f t="shared" si="0"/>
        <v>25.855863766544267</v>
      </c>
    </row>
    <row r="9" spans="1:5" ht="74.25" customHeight="1">
      <c r="A9" s="2" t="s">
        <v>160</v>
      </c>
      <c r="B9" s="1" t="s">
        <v>8</v>
      </c>
      <c r="C9" s="3">
        <v>869620</v>
      </c>
      <c r="D9" s="3">
        <v>226286.9</v>
      </c>
      <c r="E9" s="3">
        <f t="shared" si="0"/>
        <v>26.021354154688254</v>
      </c>
    </row>
    <row r="10" spans="1:5" ht="99" customHeight="1">
      <c r="A10" s="2" t="s">
        <v>9</v>
      </c>
      <c r="B10" s="1" t="s">
        <v>10</v>
      </c>
      <c r="C10" s="3">
        <v>3512.2</v>
      </c>
      <c r="D10" s="3">
        <v>25.5</v>
      </c>
      <c r="E10" s="3">
        <f t="shared" si="0"/>
        <v>0.7260406582768635</v>
      </c>
    </row>
    <row r="11" spans="1:5" ht="38.25" customHeight="1">
      <c r="A11" s="2" t="s">
        <v>11</v>
      </c>
      <c r="B11" s="1" t="s">
        <v>12</v>
      </c>
      <c r="C11" s="3">
        <v>1756.1</v>
      </c>
      <c r="D11" s="3">
        <v>326.9</v>
      </c>
      <c r="E11" s="3">
        <f t="shared" si="0"/>
        <v>18.61511303456523</v>
      </c>
    </row>
    <row r="12" spans="1:5" ht="89.25" customHeight="1">
      <c r="A12" s="2" t="s">
        <v>161</v>
      </c>
      <c r="B12" s="1" t="s">
        <v>13</v>
      </c>
      <c r="C12" s="3">
        <v>3157.4</v>
      </c>
      <c r="D12" s="3">
        <v>386.6</v>
      </c>
      <c r="E12" s="3">
        <f t="shared" si="0"/>
        <v>12.244251599417243</v>
      </c>
    </row>
    <row r="13" spans="1:5" ht="54" customHeight="1">
      <c r="A13" s="11" t="s">
        <v>352</v>
      </c>
      <c r="B13" s="1" t="s">
        <v>351</v>
      </c>
      <c r="C13" s="3">
        <v>0</v>
      </c>
      <c r="D13" s="3">
        <v>0.4</v>
      </c>
      <c r="E13" s="3">
        <v>0</v>
      </c>
    </row>
    <row r="14" spans="1:5" ht="33.75" customHeight="1">
      <c r="A14" s="2" t="s">
        <v>204</v>
      </c>
      <c r="B14" s="1" t="s">
        <v>198</v>
      </c>
      <c r="C14" s="3">
        <f>C15</f>
        <v>12349</v>
      </c>
      <c r="D14" s="3">
        <f>D15</f>
        <v>3292.2999999999997</v>
      </c>
      <c r="E14" s="3">
        <f t="shared" si="0"/>
        <v>26.66045833670742</v>
      </c>
    </row>
    <row r="15" spans="1:5" ht="33.75" customHeight="1">
      <c r="A15" s="2" t="s">
        <v>203</v>
      </c>
      <c r="B15" s="1" t="s">
        <v>197</v>
      </c>
      <c r="C15" s="3">
        <f>SUM(C16,C18,C20,C22)</f>
        <v>12349</v>
      </c>
      <c r="D15" s="3">
        <f>SUM(D16,D18,D20,D22)</f>
        <v>3292.2999999999997</v>
      </c>
      <c r="E15" s="3">
        <f t="shared" si="0"/>
        <v>26.66045833670742</v>
      </c>
    </row>
    <row r="16" spans="1:5" ht="65.25" customHeight="1">
      <c r="A16" s="2" t="s">
        <v>202</v>
      </c>
      <c r="B16" s="1" t="s">
        <v>196</v>
      </c>
      <c r="C16" s="3">
        <f>SUM(C17)</f>
        <v>5384.2</v>
      </c>
      <c r="D16" s="3">
        <f>SUM(D17)</f>
        <v>1446.3</v>
      </c>
      <c r="E16" s="3">
        <f t="shared" si="0"/>
        <v>26.861929348835485</v>
      </c>
    </row>
    <row r="17" spans="1:5" ht="100.5" customHeight="1">
      <c r="A17" s="11" t="s">
        <v>329</v>
      </c>
      <c r="B17" s="1" t="s">
        <v>325</v>
      </c>
      <c r="C17" s="3">
        <v>5384.2</v>
      </c>
      <c r="D17" s="3">
        <v>1446.3</v>
      </c>
      <c r="E17" s="3">
        <f t="shared" si="0"/>
        <v>26.861929348835485</v>
      </c>
    </row>
    <row r="18" spans="1:5" ht="83.25" customHeight="1">
      <c r="A18" s="2" t="s">
        <v>201</v>
      </c>
      <c r="B18" s="1" t="s">
        <v>195</v>
      </c>
      <c r="C18" s="3">
        <f>SUM(C19)</f>
        <v>49.4</v>
      </c>
      <c r="D18" s="3">
        <f>SUM(D19)</f>
        <v>10.1</v>
      </c>
      <c r="E18" s="3">
        <f t="shared" si="0"/>
        <v>20.445344129554655</v>
      </c>
    </row>
    <row r="19" spans="1:5" ht="119.25" customHeight="1">
      <c r="A19" s="11" t="s">
        <v>330</v>
      </c>
      <c r="B19" s="1" t="s">
        <v>326</v>
      </c>
      <c r="C19" s="3">
        <v>49.4</v>
      </c>
      <c r="D19" s="3">
        <v>10.1</v>
      </c>
      <c r="E19" s="3">
        <f t="shared" si="0"/>
        <v>20.445344129554655</v>
      </c>
    </row>
    <row r="20" spans="1:5" ht="69.75" customHeight="1">
      <c r="A20" s="2" t="s">
        <v>200</v>
      </c>
      <c r="B20" s="1" t="s">
        <v>194</v>
      </c>
      <c r="C20" s="3">
        <f>SUM(C21)</f>
        <v>8125.6</v>
      </c>
      <c r="D20" s="3">
        <f>SUM(D21)</f>
        <v>2120.5</v>
      </c>
      <c r="E20" s="3">
        <f t="shared" si="0"/>
        <v>26.096534409766665</v>
      </c>
    </row>
    <row r="21" spans="1:5" ht="96.75" customHeight="1">
      <c r="A21" s="17" t="s">
        <v>331</v>
      </c>
      <c r="B21" s="1" t="s">
        <v>327</v>
      </c>
      <c r="C21" s="3">
        <v>8125.6</v>
      </c>
      <c r="D21" s="3">
        <v>2120.5</v>
      </c>
      <c r="E21" s="3">
        <f t="shared" si="0"/>
        <v>26.096534409766665</v>
      </c>
    </row>
    <row r="22" spans="1:5" ht="66" customHeight="1">
      <c r="A22" s="2" t="s">
        <v>199</v>
      </c>
      <c r="B22" s="1" t="s">
        <v>193</v>
      </c>
      <c r="C22" s="3">
        <f>SUM(C23)</f>
        <v>-1210.2</v>
      </c>
      <c r="D22" s="3">
        <f>SUM(D23)</f>
        <v>-284.6</v>
      </c>
      <c r="E22" s="3">
        <f t="shared" si="0"/>
        <v>23.51677408692778</v>
      </c>
    </row>
    <row r="23" spans="1:5" ht="102" customHeight="1">
      <c r="A23" s="11" t="s">
        <v>332</v>
      </c>
      <c r="B23" s="1" t="s">
        <v>328</v>
      </c>
      <c r="C23" s="3">
        <v>-1210.2</v>
      </c>
      <c r="D23" s="3">
        <v>-284.6</v>
      </c>
      <c r="E23" s="3">
        <f t="shared" si="0"/>
        <v>23.51677408692778</v>
      </c>
    </row>
    <row r="24" spans="1:5" ht="20.25" customHeight="1">
      <c r="A24" s="2" t="s">
        <v>14</v>
      </c>
      <c r="B24" s="1" t="s">
        <v>15</v>
      </c>
      <c r="C24" s="3">
        <f>SUM(C25,C33,C36,C38)</f>
        <v>165930</v>
      </c>
      <c r="D24" s="3">
        <f>SUM(D25,D33,D36,D38)</f>
        <v>36155.1</v>
      </c>
      <c r="E24" s="3">
        <f t="shared" si="0"/>
        <v>21.789369011028747</v>
      </c>
    </row>
    <row r="25" spans="1:5" ht="39" customHeight="1">
      <c r="A25" s="2" t="s">
        <v>16</v>
      </c>
      <c r="B25" s="1" t="s">
        <v>17</v>
      </c>
      <c r="C25" s="3">
        <f>SUM(C26,C29,C32)</f>
        <v>123900</v>
      </c>
      <c r="D25" s="3">
        <f>SUM(D26,D29,D32)</f>
        <v>25754.3</v>
      </c>
      <c r="E25" s="3">
        <f t="shared" si="0"/>
        <v>20.7863599677159</v>
      </c>
    </row>
    <row r="26" spans="1:5" ht="39" customHeight="1">
      <c r="A26" s="2" t="s">
        <v>18</v>
      </c>
      <c r="B26" s="1" t="s">
        <v>19</v>
      </c>
      <c r="C26" s="3">
        <f>SUM(C27,C28)</f>
        <v>106400</v>
      </c>
      <c r="D26" s="3">
        <f>SUM(D27,D28)</f>
        <v>22231.1</v>
      </c>
      <c r="E26" s="3">
        <f t="shared" si="0"/>
        <v>20.893890977443608</v>
      </c>
    </row>
    <row r="27" spans="1:5" ht="39.75" customHeight="1">
      <c r="A27" s="2" t="s">
        <v>18</v>
      </c>
      <c r="B27" s="1" t="s">
        <v>20</v>
      </c>
      <c r="C27" s="3">
        <v>106400</v>
      </c>
      <c r="D27" s="3">
        <v>22231.1</v>
      </c>
      <c r="E27" s="3">
        <f t="shared" si="0"/>
        <v>20.893890977443608</v>
      </c>
    </row>
    <row r="28" spans="1:5" ht="54" customHeight="1">
      <c r="A28" s="2" t="s">
        <v>21</v>
      </c>
      <c r="B28" s="1" t="s">
        <v>22</v>
      </c>
      <c r="C28" s="3">
        <v>0</v>
      </c>
      <c r="D28" s="3">
        <v>0</v>
      </c>
      <c r="E28" s="3">
        <v>0</v>
      </c>
    </row>
    <row r="29" spans="1:5" ht="39.75" customHeight="1">
      <c r="A29" s="2" t="s">
        <v>23</v>
      </c>
      <c r="B29" s="1" t="s">
        <v>24</v>
      </c>
      <c r="C29" s="3">
        <f>SUM(C30,C31)</f>
        <v>17500</v>
      </c>
      <c r="D29" s="3">
        <f>SUM(D30,D31)</f>
        <v>3523.2</v>
      </c>
      <c r="E29" s="3">
        <f t="shared" si="0"/>
        <v>20.132571428571428</v>
      </c>
    </row>
    <row r="30" spans="1:5" ht="71.25" customHeight="1">
      <c r="A30" s="13" t="s">
        <v>257</v>
      </c>
      <c r="B30" s="1" t="s">
        <v>25</v>
      </c>
      <c r="C30" s="3">
        <v>17500</v>
      </c>
      <c r="D30" s="3">
        <v>3523.2</v>
      </c>
      <c r="E30" s="3">
        <f t="shared" si="0"/>
        <v>20.132571428571428</v>
      </c>
    </row>
    <row r="31" spans="1:5" ht="58.5" customHeight="1">
      <c r="A31" s="2" t="s">
        <v>26</v>
      </c>
      <c r="B31" s="1" t="s">
        <v>27</v>
      </c>
      <c r="C31" s="3">
        <v>0</v>
      </c>
      <c r="D31" s="3">
        <v>0</v>
      </c>
      <c r="E31" s="3">
        <v>0</v>
      </c>
    </row>
    <row r="32" spans="1:5" ht="36.75" customHeight="1" hidden="1">
      <c r="A32" s="2" t="s">
        <v>233</v>
      </c>
      <c r="B32" s="1" t="s">
        <v>28</v>
      </c>
      <c r="C32" s="3">
        <v>0</v>
      </c>
      <c r="D32" s="3">
        <v>0</v>
      </c>
      <c r="E32" s="3">
        <v>0</v>
      </c>
    </row>
    <row r="33" spans="1:5" ht="35.25" customHeight="1">
      <c r="A33" s="2" t="s">
        <v>29</v>
      </c>
      <c r="B33" s="1" t="s">
        <v>30</v>
      </c>
      <c r="C33" s="3">
        <f>SUM(C34,C35)</f>
        <v>31000</v>
      </c>
      <c r="D33" s="3">
        <f>SUM(D34,D35)</f>
        <v>7592.8</v>
      </c>
      <c r="E33" s="3">
        <f t="shared" si="0"/>
        <v>24.492903225806455</v>
      </c>
    </row>
    <row r="34" spans="1:5" ht="30.75" customHeight="1">
      <c r="A34" s="2" t="s">
        <v>29</v>
      </c>
      <c r="B34" s="1" t="s">
        <v>31</v>
      </c>
      <c r="C34" s="3">
        <v>31000</v>
      </c>
      <c r="D34" s="3">
        <v>7592.7</v>
      </c>
      <c r="E34" s="3">
        <f t="shared" si="0"/>
        <v>24.49258064516129</v>
      </c>
    </row>
    <row r="35" spans="1:5" ht="49.5" customHeight="1">
      <c r="A35" s="2" t="s">
        <v>32</v>
      </c>
      <c r="B35" s="1" t="s">
        <v>33</v>
      </c>
      <c r="C35" s="3">
        <v>0</v>
      </c>
      <c r="D35" s="3">
        <v>0.1</v>
      </c>
      <c r="E35" s="3">
        <v>0</v>
      </c>
    </row>
    <row r="36" spans="1:5" ht="25.5" customHeight="1">
      <c r="A36" s="2" t="s">
        <v>34</v>
      </c>
      <c r="B36" s="1" t="s">
        <v>35</v>
      </c>
      <c r="C36" s="3">
        <f>SUM(C37)</f>
        <v>30</v>
      </c>
      <c r="D36" s="3">
        <f>SUM(D37)</f>
        <v>0.9</v>
      </c>
      <c r="E36" s="3">
        <f t="shared" si="0"/>
        <v>3.0000000000000004</v>
      </c>
    </row>
    <row r="37" spans="1:5" ht="28.5" customHeight="1">
      <c r="A37" s="2" t="s">
        <v>34</v>
      </c>
      <c r="B37" s="1" t="s">
        <v>36</v>
      </c>
      <c r="C37" s="3">
        <v>30</v>
      </c>
      <c r="D37" s="3">
        <v>0.9</v>
      </c>
      <c r="E37" s="3">
        <f t="shared" si="0"/>
        <v>3.0000000000000004</v>
      </c>
    </row>
    <row r="38" spans="1:5" ht="41.25" customHeight="1">
      <c r="A38" s="2" t="s">
        <v>164</v>
      </c>
      <c r="B38" s="1" t="s">
        <v>165</v>
      </c>
      <c r="C38" s="3">
        <f>SUM(C39)</f>
        <v>11000</v>
      </c>
      <c r="D38" s="3">
        <f>SUM(D39)</f>
        <v>2807.1</v>
      </c>
      <c r="E38" s="3">
        <f t="shared" si="0"/>
        <v>25.51909090909091</v>
      </c>
    </row>
    <row r="39" spans="1:5" ht="49.5" customHeight="1">
      <c r="A39" s="2" t="s">
        <v>166</v>
      </c>
      <c r="B39" s="1" t="s">
        <v>167</v>
      </c>
      <c r="C39" s="3">
        <v>11000</v>
      </c>
      <c r="D39" s="3">
        <v>2807.1</v>
      </c>
      <c r="E39" s="3">
        <f t="shared" si="0"/>
        <v>25.51909090909091</v>
      </c>
    </row>
    <row r="40" spans="1:5" ht="21" customHeight="1">
      <c r="A40" s="2" t="s">
        <v>37</v>
      </c>
      <c r="B40" s="1" t="s">
        <v>38</v>
      </c>
      <c r="C40" s="3">
        <f>SUM(C41,C43)</f>
        <v>51935</v>
      </c>
      <c r="D40" s="3">
        <f>SUM(D41,D43)</f>
        <v>17277.6</v>
      </c>
      <c r="E40" s="3">
        <f t="shared" si="0"/>
        <v>33.267738519302966</v>
      </c>
    </row>
    <row r="41" spans="1:5" ht="27.75" customHeight="1">
      <c r="A41" s="2" t="s">
        <v>39</v>
      </c>
      <c r="B41" s="1" t="s">
        <v>40</v>
      </c>
      <c r="C41" s="3">
        <f>SUM(C42)</f>
        <v>14000</v>
      </c>
      <c r="D41" s="3">
        <f>SUM(D42)</f>
        <v>4059.3</v>
      </c>
      <c r="E41" s="3">
        <f t="shared" si="0"/>
        <v>28.994999999999997</v>
      </c>
    </row>
    <row r="42" spans="1:5" ht="51" customHeight="1">
      <c r="A42" s="2" t="s">
        <v>41</v>
      </c>
      <c r="B42" s="1" t="s">
        <v>42</v>
      </c>
      <c r="C42" s="3">
        <v>14000</v>
      </c>
      <c r="D42" s="3">
        <v>4059.3</v>
      </c>
      <c r="E42" s="3">
        <f t="shared" si="0"/>
        <v>28.994999999999997</v>
      </c>
    </row>
    <row r="43" spans="1:5" ht="19.5" customHeight="1">
      <c r="A43" s="2" t="s">
        <v>43</v>
      </c>
      <c r="B43" s="1" t="s">
        <v>44</v>
      </c>
      <c r="C43" s="3">
        <f>SUM(C44,C46)</f>
        <v>37935</v>
      </c>
      <c r="D43" s="3">
        <f>SUM(D44,D46)</f>
        <v>13218.3</v>
      </c>
      <c r="E43" s="3">
        <f t="shared" si="0"/>
        <v>34.84460260972717</v>
      </c>
    </row>
    <row r="44" spans="1:5" ht="34.5" customHeight="1">
      <c r="A44" s="2" t="s">
        <v>214</v>
      </c>
      <c r="B44" s="1" t="s">
        <v>215</v>
      </c>
      <c r="C44" s="3">
        <f>SUM(C45)</f>
        <v>35500</v>
      </c>
      <c r="D44" s="3">
        <f>SUM(D45)</f>
        <v>12721</v>
      </c>
      <c r="E44" s="3">
        <f t="shared" si="0"/>
        <v>35.83380281690141</v>
      </c>
    </row>
    <row r="45" spans="1:5" ht="52.5" customHeight="1">
      <c r="A45" s="2" t="s">
        <v>219</v>
      </c>
      <c r="B45" s="1" t="s">
        <v>216</v>
      </c>
      <c r="C45" s="3">
        <v>35500</v>
      </c>
      <c r="D45" s="3">
        <v>12721</v>
      </c>
      <c r="E45" s="3">
        <f t="shared" si="0"/>
        <v>35.83380281690141</v>
      </c>
    </row>
    <row r="46" spans="1:5" ht="39" customHeight="1">
      <c r="A46" s="2" t="s">
        <v>217</v>
      </c>
      <c r="B46" s="1" t="s">
        <v>218</v>
      </c>
      <c r="C46" s="3">
        <f>SUM(C47)</f>
        <v>2435</v>
      </c>
      <c r="D46" s="3">
        <f>SUM(D47)</f>
        <v>497.3</v>
      </c>
      <c r="E46" s="3">
        <f t="shared" si="0"/>
        <v>20.422997946611908</v>
      </c>
    </row>
    <row r="47" spans="1:5" ht="54" customHeight="1">
      <c r="A47" s="2" t="s">
        <v>220</v>
      </c>
      <c r="B47" s="1" t="s">
        <v>221</v>
      </c>
      <c r="C47" s="3">
        <v>2435</v>
      </c>
      <c r="D47" s="3">
        <v>497.3</v>
      </c>
      <c r="E47" s="3">
        <f t="shared" si="0"/>
        <v>20.422997946611908</v>
      </c>
    </row>
    <row r="48" spans="1:5" ht="18.75" customHeight="1">
      <c r="A48" s="2" t="s">
        <v>45</v>
      </c>
      <c r="B48" s="1" t="s">
        <v>46</v>
      </c>
      <c r="C48" s="3">
        <f>SUM(C49,C51)</f>
        <v>9079</v>
      </c>
      <c r="D48" s="3">
        <f>SUM(D49,D51)</f>
        <v>2246.1</v>
      </c>
      <c r="E48" s="3">
        <f t="shared" si="0"/>
        <v>24.739508756470975</v>
      </c>
    </row>
    <row r="49" spans="1:5" ht="37.5" customHeight="1">
      <c r="A49" s="2" t="s">
        <v>47</v>
      </c>
      <c r="B49" s="1" t="s">
        <v>48</v>
      </c>
      <c r="C49" s="3">
        <f>SUM(C50)</f>
        <v>9000</v>
      </c>
      <c r="D49" s="3">
        <f>SUM(D50)</f>
        <v>2229.5</v>
      </c>
      <c r="E49" s="3">
        <f t="shared" si="0"/>
        <v>24.772222222222222</v>
      </c>
    </row>
    <row r="50" spans="1:5" ht="50.25" customHeight="1">
      <c r="A50" s="2" t="s">
        <v>151</v>
      </c>
      <c r="B50" s="1" t="s">
        <v>49</v>
      </c>
      <c r="C50" s="3">
        <v>9000</v>
      </c>
      <c r="D50" s="3">
        <v>2229.5</v>
      </c>
      <c r="E50" s="3">
        <f t="shared" si="0"/>
        <v>24.772222222222222</v>
      </c>
    </row>
    <row r="51" spans="1:5" ht="39.75" customHeight="1">
      <c r="A51" s="2" t="s">
        <v>50</v>
      </c>
      <c r="B51" s="1" t="s">
        <v>51</v>
      </c>
      <c r="C51" s="3">
        <f>C52+C53</f>
        <v>79</v>
      </c>
      <c r="D51" s="3">
        <f>D52+D53</f>
        <v>16.6</v>
      </c>
      <c r="E51" s="3">
        <f t="shared" si="0"/>
        <v>21.012658227848103</v>
      </c>
    </row>
    <row r="52" spans="1:5" ht="36.75" customHeight="1">
      <c r="A52" s="2" t="s">
        <v>156</v>
      </c>
      <c r="B52" s="1" t="s">
        <v>155</v>
      </c>
      <c r="C52" s="3">
        <v>15</v>
      </c>
      <c r="D52" s="3">
        <v>15</v>
      </c>
      <c r="E52" s="3">
        <f t="shared" si="0"/>
        <v>100</v>
      </c>
    </row>
    <row r="53" spans="1:5" ht="63" customHeight="1">
      <c r="A53" s="2" t="s">
        <v>206</v>
      </c>
      <c r="B53" s="1" t="s">
        <v>191</v>
      </c>
      <c r="C53" s="3">
        <f>SUM(C54)</f>
        <v>64</v>
      </c>
      <c r="D53" s="3">
        <f>SUM(D54)</f>
        <v>1.6</v>
      </c>
      <c r="E53" s="3">
        <f t="shared" si="0"/>
        <v>2.5</v>
      </c>
    </row>
    <row r="54" spans="1:5" ht="86.25" customHeight="1">
      <c r="A54" s="2" t="s">
        <v>205</v>
      </c>
      <c r="B54" s="1" t="s">
        <v>192</v>
      </c>
      <c r="C54" s="3">
        <v>64</v>
      </c>
      <c r="D54" s="3">
        <v>1.6</v>
      </c>
      <c r="E54" s="3">
        <f t="shared" si="0"/>
        <v>2.5</v>
      </c>
    </row>
    <row r="55" spans="1:5" ht="45" customHeight="1">
      <c r="A55" s="2" t="s">
        <v>52</v>
      </c>
      <c r="B55" s="1" t="s">
        <v>53</v>
      </c>
      <c r="C55" s="3">
        <f>SUM(C56,C58,C67)</f>
        <v>159539.1</v>
      </c>
      <c r="D55" s="3">
        <f>SUM(D56,D58,D67)</f>
        <v>31631.500000000004</v>
      </c>
      <c r="E55" s="3">
        <f t="shared" si="0"/>
        <v>19.826801078857788</v>
      </c>
    </row>
    <row r="56" spans="1:5" ht="70.5" customHeight="1">
      <c r="A56" s="11" t="s">
        <v>283</v>
      </c>
      <c r="B56" s="1" t="s">
        <v>281</v>
      </c>
      <c r="C56" s="3">
        <f>SUM(C57)</f>
        <v>906.1</v>
      </c>
      <c r="D56" s="3">
        <f>SUM(D57)</f>
        <v>0</v>
      </c>
      <c r="E56" s="3">
        <f t="shared" si="0"/>
        <v>0</v>
      </c>
    </row>
    <row r="57" spans="1:5" ht="57" customHeight="1">
      <c r="A57" s="11" t="s">
        <v>284</v>
      </c>
      <c r="B57" s="1" t="s">
        <v>282</v>
      </c>
      <c r="C57" s="3">
        <v>906.1</v>
      </c>
      <c r="D57" s="3">
        <v>0</v>
      </c>
      <c r="E57" s="3">
        <f t="shared" si="0"/>
        <v>0</v>
      </c>
    </row>
    <row r="58" spans="1:5" ht="85.5" customHeight="1">
      <c r="A58" s="2" t="s">
        <v>54</v>
      </c>
      <c r="B58" s="1" t="s">
        <v>55</v>
      </c>
      <c r="C58" s="3">
        <f>SUM(C59,C61,C63,C65)</f>
        <v>156943</v>
      </c>
      <c r="D58" s="3">
        <f>SUM(D59,D61,D63,D65,)</f>
        <v>30565.800000000003</v>
      </c>
      <c r="E58" s="3">
        <f t="shared" si="0"/>
        <v>19.47573322798723</v>
      </c>
    </row>
    <row r="59" spans="1:5" ht="69" customHeight="1">
      <c r="A59" s="2" t="s">
        <v>56</v>
      </c>
      <c r="B59" s="1" t="s">
        <v>57</v>
      </c>
      <c r="C59" s="3">
        <f>SUM(C60)</f>
        <v>126620</v>
      </c>
      <c r="D59" s="3">
        <f>SUM(D60)</f>
        <v>6323.4</v>
      </c>
      <c r="E59" s="3">
        <f t="shared" si="0"/>
        <v>4.993997788658979</v>
      </c>
    </row>
    <row r="60" spans="1:5" ht="78.75" customHeight="1">
      <c r="A60" s="2" t="s">
        <v>58</v>
      </c>
      <c r="B60" s="1" t="s">
        <v>59</v>
      </c>
      <c r="C60" s="3">
        <v>126620</v>
      </c>
      <c r="D60" s="3">
        <v>6323.4</v>
      </c>
      <c r="E60" s="3">
        <f t="shared" si="0"/>
        <v>4.993997788658979</v>
      </c>
    </row>
    <row r="61" spans="1:5" ht="81" customHeight="1">
      <c r="A61" s="2" t="s">
        <v>60</v>
      </c>
      <c r="B61" s="1" t="s">
        <v>61</v>
      </c>
      <c r="C61" s="3">
        <f>SUM(C62)</f>
        <v>853</v>
      </c>
      <c r="D61" s="3">
        <f>SUM(D62)</f>
        <v>126.6</v>
      </c>
      <c r="E61" s="3">
        <f t="shared" si="0"/>
        <v>14.84173505275498</v>
      </c>
    </row>
    <row r="62" spans="1:5" ht="71.25" customHeight="1">
      <c r="A62" s="2" t="s">
        <v>62</v>
      </c>
      <c r="B62" s="1" t="s">
        <v>63</v>
      </c>
      <c r="C62" s="3">
        <v>853</v>
      </c>
      <c r="D62" s="3">
        <v>126.6</v>
      </c>
      <c r="E62" s="3">
        <f t="shared" si="0"/>
        <v>14.84173505275498</v>
      </c>
    </row>
    <row r="63" spans="1:5" ht="86.25" customHeight="1">
      <c r="A63" s="2" t="s">
        <v>64</v>
      </c>
      <c r="B63" s="1" t="s">
        <v>65</v>
      </c>
      <c r="C63" s="3">
        <f>SUM(C64)</f>
        <v>288</v>
      </c>
      <c r="D63" s="3">
        <f>SUM(D64)</f>
        <v>51.4</v>
      </c>
      <c r="E63" s="3">
        <f t="shared" si="0"/>
        <v>17.84722222222222</v>
      </c>
    </row>
    <row r="64" spans="1:5" ht="66" customHeight="1">
      <c r="A64" s="2" t="s">
        <v>66</v>
      </c>
      <c r="B64" s="1" t="s">
        <v>67</v>
      </c>
      <c r="C64" s="3">
        <v>288</v>
      </c>
      <c r="D64" s="3">
        <v>51.4</v>
      </c>
      <c r="E64" s="3">
        <f t="shared" si="0"/>
        <v>17.84722222222222</v>
      </c>
    </row>
    <row r="65" spans="1:5" ht="44.25" customHeight="1">
      <c r="A65" s="2" t="s">
        <v>170</v>
      </c>
      <c r="B65" s="1" t="s">
        <v>168</v>
      </c>
      <c r="C65" s="3">
        <f>SUM(C66)</f>
        <v>29182</v>
      </c>
      <c r="D65" s="3">
        <f>SUM(D66)</f>
        <v>24064.4</v>
      </c>
      <c r="E65" s="3">
        <f t="shared" si="0"/>
        <v>82.46316222328834</v>
      </c>
    </row>
    <row r="66" spans="1:5" ht="48.75" customHeight="1">
      <c r="A66" s="2" t="s">
        <v>171</v>
      </c>
      <c r="B66" s="1" t="s">
        <v>169</v>
      </c>
      <c r="C66" s="3">
        <v>29182</v>
      </c>
      <c r="D66" s="3">
        <v>24064.4</v>
      </c>
      <c r="E66" s="3">
        <f t="shared" si="0"/>
        <v>82.46316222328834</v>
      </c>
    </row>
    <row r="67" spans="1:5" ht="79.5" customHeight="1">
      <c r="A67" s="2" t="s">
        <v>213</v>
      </c>
      <c r="B67" s="1" t="s">
        <v>181</v>
      </c>
      <c r="C67" s="3">
        <f>SUM(C68)</f>
        <v>1690</v>
      </c>
      <c r="D67" s="3">
        <f>SUM(D68)</f>
        <v>1065.7</v>
      </c>
      <c r="E67" s="3">
        <f>SUM(D67/C67)*100</f>
        <v>63.05917159763313</v>
      </c>
    </row>
    <row r="68" spans="1:5" ht="70.5" customHeight="1">
      <c r="A68" s="2" t="s">
        <v>212</v>
      </c>
      <c r="B68" s="1" t="s">
        <v>180</v>
      </c>
      <c r="C68" s="3">
        <f>SUM(C69)</f>
        <v>1690</v>
      </c>
      <c r="D68" s="3">
        <f>SUM(D69)</f>
        <v>1065.7</v>
      </c>
      <c r="E68" s="3">
        <f>SUM(D68/C68)*100</f>
        <v>63.05917159763313</v>
      </c>
    </row>
    <row r="69" spans="1:5" ht="67.5" customHeight="1">
      <c r="A69" s="2" t="s">
        <v>182</v>
      </c>
      <c r="B69" s="1" t="s">
        <v>179</v>
      </c>
      <c r="C69" s="3">
        <v>1690</v>
      </c>
      <c r="D69" s="3">
        <v>1065.7</v>
      </c>
      <c r="E69" s="3">
        <f>SUM(D69/C69)*100</f>
        <v>63.05917159763313</v>
      </c>
    </row>
    <row r="70" spans="1:5" ht="15.75">
      <c r="A70" s="2" t="s">
        <v>68</v>
      </c>
      <c r="B70" s="1" t="s">
        <v>69</v>
      </c>
      <c r="C70" s="3">
        <f>SUM(C71)</f>
        <v>8428</v>
      </c>
      <c r="D70" s="3">
        <f>SUM(D71)</f>
        <v>2833.2000000000003</v>
      </c>
      <c r="E70" s="3">
        <f aca="true" t="shared" si="1" ref="E70:E83">SUM(D70/C70)*100</f>
        <v>33.61651637399146</v>
      </c>
    </row>
    <row r="71" spans="1:5" ht="15.75">
      <c r="A71" s="2" t="s">
        <v>70</v>
      </c>
      <c r="B71" s="1" t="s">
        <v>71</v>
      </c>
      <c r="C71" s="3">
        <f>SUM(C72,C73,C74,C77)</f>
        <v>8428</v>
      </c>
      <c r="D71" s="3">
        <f>SUM(D72,D73,D74,D77)</f>
        <v>2833.2000000000003</v>
      </c>
      <c r="E71" s="3">
        <f t="shared" si="1"/>
        <v>33.61651637399146</v>
      </c>
    </row>
    <row r="72" spans="1:5" ht="36" customHeight="1">
      <c r="A72" s="2" t="s">
        <v>72</v>
      </c>
      <c r="B72" s="1" t="s">
        <v>73</v>
      </c>
      <c r="C72" s="3">
        <v>189</v>
      </c>
      <c r="D72" s="3">
        <v>582.9</v>
      </c>
      <c r="E72" s="3">
        <f t="shared" si="1"/>
        <v>308.4126984126984</v>
      </c>
    </row>
    <row r="73" spans="1:5" ht="15.75">
      <c r="A73" s="2" t="s">
        <v>74</v>
      </c>
      <c r="B73" s="1" t="s">
        <v>75</v>
      </c>
      <c r="C73" s="3">
        <v>6014</v>
      </c>
      <c r="D73" s="3">
        <v>1723</v>
      </c>
      <c r="E73" s="3">
        <f t="shared" si="1"/>
        <v>28.649817093448622</v>
      </c>
    </row>
    <row r="74" spans="1:5" ht="20.25" customHeight="1">
      <c r="A74" s="12" t="s">
        <v>76</v>
      </c>
      <c r="B74" s="1" t="s">
        <v>77</v>
      </c>
      <c r="C74" s="3">
        <f>SUM(C75:C76)</f>
        <v>2225</v>
      </c>
      <c r="D74" s="3">
        <f>SUM(D75:D76)</f>
        <v>523.4</v>
      </c>
      <c r="E74" s="3">
        <f t="shared" si="1"/>
        <v>23.523595505617976</v>
      </c>
    </row>
    <row r="75" spans="1:5" ht="20.25" customHeight="1">
      <c r="A75" s="12" t="s">
        <v>335</v>
      </c>
      <c r="B75" s="1" t="s">
        <v>333</v>
      </c>
      <c r="C75" s="3">
        <v>971</v>
      </c>
      <c r="D75" s="3">
        <v>487.3</v>
      </c>
      <c r="E75" s="3">
        <f t="shared" si="1"/>
        <v>50.18537590113286</v>
      </c>
    </row>
    <row r="76" spans="1:5" ht="20.25" customHeight="1">
      <c r="A76" s="12" t="s">
        <v>336</v>
      </c>
      <c r="B76" s="1" t="s">
        <v>334</v>
      </c>
      <c r="C76" s="3">
        <v>1254</v>
      </c>
      <c r="D76" s="3">
        <v>36.1</v>
      </c>
      <c r="E76" s="3">
        <f t="shared" si="1"/>
        <v>2.878787878787879</v>
      </c>
    </row>
    <row r="77" spans="1:5" ht="46.5" customHeight="1">
      <c r="A77" s="11" t="s">
        <v>266</v>
      </c>
      <c r="B77" s="1" t="s">
        <v>265</v>
      </c>
      <c r="C77" s="3">
        <v>0</v>
      </c>
      <c r="D77" s="3">
        <v>3.9</v>
      </c>
      <c r="E77" s="3">
        <v>0</v>
      </c>
    </row>
    <row r="78" spans="1:5" ht="31.5">
      <c r="A78" s="2" t="s">
        <v>288</v>
      </c>
      <c r="B78" s="1" t="s">
        <v>78</v>
      </c>
      <c r="C78" s="3">
        <f>SUM(C84,C79)</f>
        <v>230</v>
      </c>
      <c r="D78" s="3">
        <f>SUM(D79,D84)</f>
        <v>180.4</v>
      </c>
      <c r="E78" s="3">
        <f t="shared" si="1"/>
        <v>78.43478260869566</v>
      </c>
    </row>
    <row r="79" spans="1:5" ht="15.75">
      <c r="A79" s="2" t="s">
        <v>186</v>
      </c>
      <c r="B79" s="1" t="s">
        <v>187</v>
      </c>
      <c r="C79" s="3">
        <f>SUM(C82+C80)</f>
        <v>80</v>
      </c>
      <c r="D79" s="3">
        <f>SUM(D82+D80)</f>
        <v>46.6</v>
      </c>
      <c r="E79" s="3">
        <f t="shared" si="1"/>
        <v>58.25</v>
      </c>
    </row>
    <row r="80" spans="1:5" ht="15.75">
      <c r="A80" s="2" t="s">
        <v>235</v>
      </c>
      <c r="B80" s="1" t="s">
        <v>236</v>
      </c>
      <c r="C80" s="3">
        <f>SUM(C81)</f>
        <v>30</v>
      </c>
      <c r="D80" s="3">
        <f>SUM(D81)</f>
        <v>27</v>
      </c>
      <c r="E80" s="3">
        <f t="shared" si="1"/>
        <v>90</v>
      </c>
    </row>
    <row r="81" spans="1:5" ht="35.25" customHeight="1">
      <c r="A81" s="2" t="s">
        <v>237</v>
      </c>
      <c r="B81" s="1" t="s">
        <v>238</v>
      </c>
      <c r="C81" s="3">
        <v>30</v>
      </c>
      <c r="D81" s="3">
        <v>27</v>
      </c>
      <c r="E81" s="3">
        <f t="shared" si="1"/>
        <v>90</v>
      </c>
    </row>
    <row r="82" spans="1:5" ht="15.75">
      <c r="A82" s="2" t="s">
        <v>183</v>
      </c>
      <c r="B82" s="1" t="s">
        <v>185</v>
      </c>
      <c r="C82" s="3">
        <f>SUM(C83)</f>
        <v>50</v>
      </c>
      <c r="D82" s="3">
        <f>SUM(D83)</f>
        <v>19.6</v>
      </c>
      <c r="E82" s="3">
        <f t="shared" si="1"/>
        <v>39.2</v>
      </c>
    </row>
    <row r="83" spans="1:5" ht="34.5" customHeight="1">
      <c r="A83" s="2" t="s">
        <v>188</v>
      </c>
      <c r="B83" s="1" t="s">
        <v>184</v>
      </c>
      <c r="C83" s="3">
        <v>50</v>
      </c>
      <c r="D83" s="3">
        <v>19.6</v>
      </c>
      <c r="E83" s="3">
        <f t="shared" si="1"/>
        <v>39.2</v>
      </c>
    </row>
    <row r="84" spans="1:5" ht="20.25" customHeight="1">
      <c r="A84" s="2" t="s">
        <v>79</v>
      </c>
      <c r="B84" s="1" t="s">
        <v>80</v>
      </c>
      <c r="C84" s="3">
        <f>SUM(C87+C85)</f>
        <v>150</v>
      </c>
      <c r="D84" s="3">
        <f>SUM(D87+D85)</f>
        <v>133.8</v>
      </c>
      <c r="E84" s="3">
        <f aca="true" t="shared" si="2" ref="E84:E92">SUM(D84/C84)*100</f>
        <v>89.20000000000002</v>
      </c>
    </row>
    <row r="85" spans="1:5" ht="33" customHeight="1">
      <c r="A85" s="11" t="s">
        <v>339</v>
      </c>
      <c r="B85" s="1" t="s">
        <v>337</v>
      </c>
      <c r="C85" s="3">
        <f>SUM(C86)</f>
        <v>0</v>
      </c>
      <c r="D85" s="3">
        <f>SUM(D86)</f>
        <v>15.1</v>
      </c>
      <c r="E85" s="3">
        <v>0</v>
      </c>
    </row>
    <row r="86" spans="1:5" ht="36" customHeight="1">
      <c r="A86" s="11" t="s">
        <v>340</v>
      </c>
      <c r="B86" s="1" t="s">
        <v>338</v>
      </c>
      <c r="C86" s="3">
        <v>0</v>
      </c>
      <c r="D86" s="3">
        <v>15.1</v>
      </c>
      <c r="E86" s="3">
        <v>0</v>
      </c>
    </row>
    <row r="87" spans="1:5" ht="18" customHeight="1">
      <c r="A87" s="2" t="s">
        <v>81</v>
      </c>
      <c r="B87" s="1" t="s">
        <v>82</v>
      </c>
      <c r="C87" s="3">
        <f>SUM(C88)</f>
        <v>150</v>
      </c>
      <c r="D87" s="3">
        <f>SUM(D88)</f>
        <v>118.7</v>
      </c>
      <c r="E87" s="3">
        <f t="shared" si="2"/>
        <v>79.13333333333334</v>
      </c>
    </row>
    <row r="88" spans="1:5" ht="21.75" customHeight="1">
      <c r="A88" s="2" t="s">
        <v>83</v>
      </c>
      <c r="B88" s="1" t="s">
        <v>84</v>
      </c>
      <c r="C88" s="3">
        <v>150</v>
      </c>
      <c r="D88" s="3">
        <v>118.7</v>
      </c>
      <c r="E88" s="3">
        <f t="shared" si="2"/>
        <v>79.13333333333334</v>
      </c>
    </row>
    <row r="89" spans="1:5" ht="22.5" customHeight="1">
      <c r="A89" s="2" t="s">
        <v>85</v>
      </c>
      <c r="B89" s="1" t="s">
        <v>86</v>
      </c>
      <c r="C89" s="3">
        <f>SUM(C92,C90,C97,C102)</f>
        <v>120132</v>
      </c>
      <c r="D89" s="3">
        <f>SUM(D92,D90,D97,D102)</f>
        <v>11821.600000000002</v>
      </c>
      <c r="E89" s="3">
        <f t="shared" si="2"/>
        <v>9.840508773682284</v>
      </c>
    </row>
    <row r="90" spans="1:5" ht="23.25" customHeight="1">
      <c r="A90" s="2" t="s">
        <v>87</v>
      </c>
      <c r="B90" s="1" t="s">
        <v>88</v>
      </c>
      <c r="C90" s="3">
        <f>SUM(C91)</f>
        <v>22285</v>
      </c>
      <c r="D90" s="3">
        <f>SUM(D91)</f>
        <v>7546.3</v>
      </c>
      <c r="E90" s="3">
        <f t="shared" si="2"/>
        <v>33.86268790666367</v>
      </c>
    </row>
    <row r="91" spans="1:5" ht="24" customHeight="1">
      <c r="A91" s="2" t="s">
        <v>89</v>
      </c>
      <c r="B91" s="1" t="s">
        <v>90</v>
      </c>
      <c r="C91" s="3">
        <v>22285</v>
      </c>
      <c r="D91" s="3">
        <v>7546.3</v>
      </c>
      <c r="E91" s="3">
        <f t="shared" si="2"/>
        <v>33.86268790666367</v>
      </c>
    </row>
    <row r="92" spans="1:5" ht="66" customHeight="1">
      <c r="A92" s="2" t="s">
        <v>222</v>
      </c>
      <c r="B92" s="1" t="s">
        <v>91</v>
      </c>
      <c r="C92" s="3">
        <f>SUM(C93+C95)</f>
        <v>85107</v>
      </c>
      <c r="D92" s="3">
        <f>SUM(D93+D95)</f>
        <v>598.1</v>
      </c>
      <c r="E92" s="3">
        <f t="shared" si="2"/>
        <v>0.702762404972564</v>
      </c>
    </row>
    <row r="93" spans="1:5" ht="81" customHeight="1">
      <c r="A93" s="2" t="s">
        <v>228</v>
      </c>
      <c r="B93" s="1" t="s">
        <v>92</v>
      </c>
      <c r="C93" s="3">
        <f>SUM(C94)</f>
        <v>85107</v>
      </c>
      <c r="D93" s="3">
        <f>SUM(D94)</f>
        <v>598.1</v>
      </c>
      <c r="E93" s="3">
        <f>SUM(D93/C93)*100</f>
        <v>0.702762404972564</v>
      </c>
    </row>
    <row r="94" spans="1:5" ht="69" customHeight="1">
      <c r="A94" s="2" t="s">
        <v>93</v>
      </c>
      <c r="B94" s="1" t="s">
        <v>94</v>
      </c>
      <c r="C94" s="3">
        <v>85107</v>
      </c>
      <c r="D94" s="3">
        <v>598.1</v>
      </c>
      <c r="E94" s="3">
        <f>SUM(D94/C94)*100</f>
        <v>0.702762404972564</v>
      </c>
    </row>
    <row r="95" spans="1:5" ht="81" customHeight="1">
      <c r="A95" s="2" t="s">
        <v>158</v>
      </c>
      <c r="B95" s="1" t="s">
        <v>157</v>
      </c>
      <c r="C95" s="3">
        <f>SUM(C96)</f>
        <v>0</v>
      </c>
      <c r="D95" s="3">
        <f>SUM(D96)</f>
        <v>0</v>
      </c>
      <c r="E95" s="3">
        <v>0</v>
      </c>
    </row>
    <row r="96" spans="1:5" ht="77.25" customHeight="1">
      <c r="A96" s="2" t="s">
        <v>159</v>
      </c>
      <c r="B96" s="1" t="s">
        <v>172</v>
      </c>
      <c r="C96" s="3">
        <v>0</v>
      </c>
      <c r="D96" s="3">
        <v>0</v>
      </c>
      <c r="E96" s="3">
        <v>0</v>
      </c>
    </row>
    <row r="97" spans="1:5" ht="34.5" customHeight="1">
      <c r="A97" s="2" t="s">
        <v>223</v>
      </c>
      <c r="B97" s="1" t="s">
        <v>95</v>
      </c>
      <c r="C97" s="3">
        <f>SUM(C98,C100)</f>
        <v>12740</v>
      </c>
      <c r="D97" s="3">
        <f>SUM(D98,D100)</f>
        <v>3542.5</v>
      </c>
      <c r="E97" s="3">
        <f>SUM(D97/C97)*100</f>
        <v>27.806122448979593</v>
      </c>
    </row>
    <row r="98" spans="1:5" ht="39" customHeight="1">
      <c r="A98" s="2" t="s">
        <v>162</v>
      </c>
      <c r="B98" s="1" t="s">
        <v>96</v>
      </c>
      <c r="C98" s="3">
        <f>SUM(C99)</f>
        <v>12732</v>
      </c>
      <c r="D98" s="3">
        <f>SUM(D99)</f>
        <v>3527.9</v>
      </c>
      <c r="E98" s="3">
        <f>SUM(D98/C98)*100</f>
        <v>27.708922400251335</v>
      </c>
    </row>
    <row r="99" spans="1:5" ht="53.25" customHeight="1">
      <c r="A99" s="2" t="s">
        <v>163</v>
      </c>
      <c r="B99" s="1" t="s">
        <v>97</v>
      </c>
      <c r="C99" s="3">
        <v>12732</v>
      </c>
      <c r="D99" s="3">
        <v>3527.9</v>
      </c>
      <c r="E99" s="3">
        <f>SUM(D99/C99)*100</f>
        <v>27.708922400251335</v>
      </c>
    </row>
    <row r="100" spans="1:5" ht="53.25" customHeight="1">
      <c r="A100" s="2" t="s">
        <v>175</v>
      </c>
      <c r="B100" s="1" t="s">
        <v>173</v>
      </c>
      <c r="C100" s="3">
        <f>SUM(C101)</f>
        <v>8</v>
      </c>
      <c r="D100" s="3">
        <f>SUM(D101)</f>
        <v>14.6</v>
      </c>
      <c r="E100" s="3">
        <f>SUM(D100/C100)*100</f>
        <v>182.5</v>
      </c>
    </row>
    <row r="101" spans="1:5" ht="53.25" customHeight="1">
      <c r="A101" s="2" t="s">
        <v>176</v>
      </c>
      <c r="B101" s="1" t="s">
        <v>174</v>
      </c>
      <c r="C101" s="3">
        <v>8</v>
      </c>
      <c r="D101" s="3">
        <v>14.6</v>
      </c>
      <c r="E101" s="3">
        <f>SUM(D101/C101)*100</f>
        <v>182.5</v>
      </c>
    </row>
    <row r="102" spans="1:5" ht="70.5" customHeight="1">
      <c r="A102" s="11" t="s">
        <v>344</v>
      </c>
      <c r="B102" s="1" t="s">
        <v>341</v>
      </c>
      <c r="C102" s="3">
        <f>SUM(C103)</f>
        <v>0</v>
      </c>
      <c r="D102" s="3">
        <f>SUM(D103)</f>
        <v>134.7</v>
      </c>
      <c r="E102" s="3">
        <v>0</v>
      </c>
    </row>
    <row r="103" spans="1:5" ht="67.5" customHeight="1">
      <c r="A103" s="17" t="s">
        <v>345</v>
      </c>
      <c r="B103" s="1" t="s">
        <v>342</v>
      </c>
      <c r="C103" s="3">
        <f>SUM(C104)</f>
        <v>0</v>
      </c>
      <c r="D103" s="3">
        <f>SUM(D104)</f>
        <v>134.7</v>
      </c>
      <c r="E103" s="3">
        <v>0</v>
      </c>
    </row>
    <row r="104" spans="1:5" ht="81.75" customHeight="1">
      <c r="A104" s="17" t="s">
        <v>346</v>
      </c>
      <c r="B104" s="1" t="s">
        <v>343</v>
      </c>
      <c r="C104" s="3">
        <v>0</v>
      </c>
      <c r="D104" s="3">
        <v>134.7</v>
      </c>
      <c r="E104" s="3">
        <v>0</v>
      </c>
    </row>
    <row r="105" spans="1:5" ht="22.5" customHeight="1">
      <c r="A105" s="2" t="s">
        <v>98</v>
      </c>
      <c r="B105" s="1" t="s">
        <v>99</v>
      </c>
      <c r="C105" s="3">
        <f>SUM(C106,C109,C110,C112+C114,C118,C119,C123,C125,C127,C129,C130)</f>
        <v>8070.5</v>
      </c>
      <c r="D105" s="3">
        <f>SUM(D106,D109,D110,D112+D114,D118,D119,D123,D125,D127,D129,D130)</f>
        <v>3357.1000000000004</v>
      </c>
      <c r="E105" s="3">
        <f aca="true" t="shared" si="3" ref="E105:E111">SUM(D105/C105)*100</f>
        <v>41.597174896227</v>
      </c>
    </row>
    <row r="106" spans="1:5" ht="33.75" customHeight="1">
      <c r="A106" s="2" t="s">
        <v>100</v>
      </c>
      <c r="B106" s="1" t="s">
        <v>101</v>
      </c>
      <c r="C106" s="3">
        <f>SUM(C107,C108)</f>
        <v>725</v>
      </c>
      <c r="D106" s="3">
        <f>SUM(D107,D108)</f>
        <v>125.2</v>
      </c>
      <c r="E106" s="3">
        <f t="shared" si="3"/>
        <v>17.26896551724138</v>
      </c>
    </row>
    <row r="107" spans="1:5" ht="67.5" customHeight="1">
      <c r="A107" s="15" t="s">
        <v>258</v>
      </c>
      <c r="B107" s="1" t="s">
        <v>102</v>
      </c>
      <c r="C107" s="3">
        <v>660</v>
      </c>
      <c r="D107" s="3">
        <v>101</v>
      </c>
      <c r="E107" s="3">
        <f t="shared" si="3"/>
        <v>15.303030303030301</v>
      </c>
    </row>
    <row r="108" spans="1:5" ht="62.25" customHeight="1">
      <c r="A108" s="2" t="s">
        <v>103</v>
      </c>
      <c r="B108" s="1" t="s">
        <v>104</v>
      </c>
      <c r="C108" s="3">
        <v>65</v>
      </c>
      <c r="D108" s="3">
        <v>24.2</v>
      </c>
      <c r="E108" s="3">
        <f t="shared" si="3"/>
        <v>37.230769230769226</v>
      </c>
    </row>
    <row r="109" spans="1:5" ht="66.75" customHeight="1">
      <c r="A109" s="2" t="s">
        <v>105</v>
      </c>
      <c r="B109" s="1" t="s">
        <v>106</v>
      </c>
      <c r="C109" s="3">
        <v>92</v>
      </c>
      <c r="D109" s="3">
        <v>40</v>
      </c>
      <c r="E109" s="3">
        <f t="shared" si="3"/>
        <v>43.47826086956522</v>
      </c>
    </row>
    <row r="110" spans="1:5" ht="63.75" customHeight="1">
      <c r="A110" s="2" t="s">
        <v>154</v>
      </c>
      <c r="B110" s="1" t="s">
        <v>153</v>
      </c>
      <c r="C110" s="3">
        <f>SUM(C111)</f>
        <v>430</v>
      </c>
      <c r="D110" s="3">
        <f>SUM(D111)</f>
        <v>40</v>
      </c>
      <c r="E110" s="3">
        <f t="shared" si="3"/>
        <v>9.30232558139535</v>
      </c>
    </row>
    <row r="111" spans="1:5" ht="55.5" customHeight="1">
      <c r="A111" s="2" t="s">
        <v>190</v>
      </c>
      <c r="B111" s="1" t="s">
        <v>189</v>
      </c>
      <c r="C111" s="3">
        <v>430</v>
      </c>
      <c r="D111" s="3">
        <v>40</v>
      </c>
      <c r="E111" s="3">
        <f t="shared" si="3"/>
        <v>9.30232558139535</v>
      </c>
    </row>
    <row r="112" spans="1:5" ht="39.75" customHeight="1" hidden="1">
      <c r="A112" s="11" t="s">
        <v>269</v>
      </c>
      <c r="B112" s="1" t="s">
        <v>268</v>
      </c>
      <c r="C112" s="3"/>
      <c r="D112" s="3"/>
      <c r="E112" s="3"/>
    </row>
    <row r="113" spans="1:5" ht="40.5" customHeight="1" hidden="1">
      <c r="A113" s="11" t="s">
        <v>270</v>
      </c>
      <c r="B113" s="1" t="s">
        <v>267</v>
      </c>
      <c r="C113" s="3"/>
      <c r="D113" s="3"/>
      <c r="E113" s="3"/>
    </row>
    <row r="114" spans="1:5" ht="83.25" customHeight="1">
      <c r="A114" s="2" t="s">
        <v>211</v>
      </c>
      <c r="B114" s="1" t="s">
        <v>107</v>
      </c>
      <c r="C114" s="3">
        <f>SUM(C115,C116,C117)</f>
        <v>300</v>
      </c>
      <c r="D114" s="3">
        <f>SUM(D115,D116,D117)</f>
        <v>204.4</v>
      </c>
      <c r="E114" s="3">
        <f>SUM(D114/C114)*100</f>
        <v>68.13333333333334</v>
      </c>
    </row>
    <row r="115" spans="1:5" ht="36" customHeight="1" hidden="1">
      <c r="A115" s="11" t="s">
        <v>240</v>
      </c>
      <c r="B115" s="1" t="s">
        <v>239</v>
      </c>
      <c r="C115" s="3"/>
      <c r="D115" s="3"/>
      <c r="E115" s="3">
        <v>0</v>
      </c>
    </row>
    <row r="116" spans="1:5" ht="34.5" customHeight="1" hidden="1">
      <c r="A116" s="10" t="s">
        <v>241</v>
      </c>
      <c r="B116" s="1" t="s">
        <v>242</v>
      </c>
      <c r="C116" s="3"/>
      <c r="D116" s="3"/>
      <c r="E116" s="3">
        <v>0</v>
      </c>
    </row>
    <row r="117" spans="1:5" ht="36.75" customHeight="1">
      <c r="A117" s="2" t="s">
        <v>108</v>
      </c>
      <c r="B117" s="1" t="s">
        <v>109</v>
      </c>
      <c r="C117" s="3">
        <v>300</v>
      </c>
      <c r="D117" s="3">
        <v>204.4</v>
      </c>
      <c r="E117" s="3">
        <f>SUM(D117/C117)*100</f>
        <v>68.13333333333334</v>
      </c>
    </row>
    <row r="118" spans="1:5" ht="56.25" customHeight="1">
      <c r="A118" s="2" t="s">
        <v>110</v>
      </c>
      <c r="B118" s="1" t="s">
        <v>111</v>
      </c>
      <c r="C118" s="3">
        <v>164</v>
      </c>
      <c r="D118" s="3">
        <v>2.5</v>
      </c>
      <c r="E118" s="3">
        <f>SUM(D118/C118)*100</f>
        <v>1.524390243902439</v>
      </c>
    </row>
    <row r="119" spans="1:5" ht="39" customHeight="1">
      <c r="A119" s="2" t="s">
        <v>112</v>
      </c>
      <c r="B119" s="1" t="s">
        <v>113</v>
      </c>
      <c r="C119" s="3">
        <f>SUM(C120,C122)</f>
        <v>600</v>
      </c>
      <c r="D119" s="3">
        <f>SUM(D120,D122,)</f>
        <v>46</v>
      </c>
      <c r="E119" s="3">
        <f>SUM(D119/C119)*100</f>
        <v>7.666666666666666</v>
      </c>
    </row>
    <row r="120" spans="1:5" ht="54" customHeight="1" hidden="1">
      <c r="A120" s="2" t="s">
        <v>114</v>
      </c>
      <c r="B120" s="1" t="s">
        <v>115</v>
      </c>
      <c r="C120" s="3">
        <f>SUM(C121)</f>
        <v>0</v>
      </c>
      <c r="D120" s="3">
        <f>SUM(D121)</f>
        <v>0</v>
      </c>
      <c r="E120" s="3">
        <v>0</v>
      </c>
    </row>
    <row r="121" spans="1:5" ht="51.75" customHeight="1" hidden="1">
      <c r="A121" s="2" t="s">
        <v>116</v>
      </c>
      <c r="B121" s="1" t="s">
        <v>117</v>
      </c>
      <c r="C121" s="3">
        <v>0</v>
      </c>
      <c r="D121" s="3">
        <v>0</v>
      </c>
      <c r="E121" s="3">
        <v>0</v>
      </c>
    </row>
    <row r="122" spans="1:5" ht="36.75" customHeight="1">
      <c r="A122" s="2" t="s">
        <v>118</v>
      </c>
      <c r="B122" s="1" t="s">
        <v>119</v>
      </c>
      <c r="C122" s="3">
        <v>600</v>
      </c>
      <c r="D122" s="3">
        <v>46</v>
      </c>
      <c r="E122" s="3">
        <f aca="true" t="shared" si="4" ref="E122:E131">SUM(D122/C122)*100</f>
        <v>7.666666666666666</v>
      </c>
    </row>
    <row r="123" spans="1:5" ht="51.75" customHeight="1">
      <c r="A123" s="11" t="s">
        <v>350</v>
      </c>
      <c r="B123" s="1" t="s">
        <v>349</v>
      </c>
      <c r="C123" s="3">
        <f>SUM(C124)</f>
        <v>0</v>
      </c>
      <c r="D123" s="3">
        <f>SUM(D124)</f>
        <v>4</v>
      </c>
      <c r="E123" s="3">
        <v>0</v>
      </c>
    </row>
    <row r="124" spans="1:5" ht="51.75" customHeight="1">
      <c r="A124" s="11" t="s">
        <v>348</v>
      </c>
      <c r="B124" s="1" t="s">
        <v>347</v>
      </c>
      <c r="C124" s="3">
        <v>0</v>
      </c>
      <c r="D124" s="3">
        <v>4</v>
      </c>
      <c r="E124" s="3">
        <v>0</v>
      </c>
    </row>
    <row r="125" spans="1:5" ht="50.25" customHeight="1">
      <c r="A125" s="11" t="s">
        <v>273</v>
      </c>
      <c r="B125" s="1" t="s">
        <v>271</v>
      </c>
      <c r="C125" s="3">
        <f>SUM(C126)</f>
        <v>0</v>
      </c>
      <c r="D125" s="3">
        <f>SUM(D126)</f>
        <v>120</v>
      </c>
      <c r="E125" s="3">
        <v>0</v>
      </c>
    </row>
    <row r="126" spans="1:5" ht="54.75" customHeight="1">
      <c r="A126" s="13" t="s">
        <v>274</v>
      </c>
      <c r="B126" s="1" t="s">
        <v>272</v>
      </c>
      <c r="C126" s="3">
        <v>0</v>
      </c>
      <c r="D126" s="3">
        <v>120</v>
      </c>
      <c r="E126" s="3">
        <v>0</v>
      </c>
    </row>
    <row r="127" spans="1:5" ht="54.75" customHeight="1">
      <c r="A127" s="2" t="s">
        <v>224</v>
      </c>
      <c r="B127" s="1" t="s">
        <v>225</v>
      </c>
      <c r="C127" s="3">
        <f>SUM(C128)</f>
        <v>750</v>
      </c>
      <c r="D127" s="3">
        <f>SUM(D128)</f>
        <v>362</v>
      </c>
      <c r="E127" s="3">
        <f t="shared" si="4"/>
        <v>48.266666666666666</v>
      </c>
    </row>
    <row r="128" spans="1:5" ht="65.25" customHeight="1">
      <c r="A128" s="2" t="s">
        <v>226</v>
      </c>
      <c r="B128" s="1" t="s">
        <v>227</v>
      </c>
      <c r="C128" s="3">
        <v>750</v>
      </c>
      <c r="D128" s="3">
        <v>362</v>
      </c>
      <c r="E128" s="3">
        <f t="shared" si="4"/>
        <v>48.266666666666666</v>
      </c>
    </row>
    <row r="129" spans="1:5" ht="66.75" customHeight="1">
      <c r="A129" s="2" t="s">
        <v>120</v>
      </c>
      <c r="B129" s="1" t="s">
        <v>121</v>
      </c>
      <c r="C129" s="3">
        <v>1620</v>
      </c>
      <c r="D129" s="3">
        <v>449.3</v>
      </c>
      <c r="E129" s="3">
        <f t="shared" si="4"/>
        <v>27.73456790123457</v>
      </c>
    </row>
    <row r="130" spans="1:5" ht="35.25" customHeight="1">
      <c r="A130" s="2" t="s">
        <v>122</v>
      </c>
      <c r="B130" s="1" t="s">
        <v>123</v>
      </c>
      <c r="C130" s="3">
        <f>SUM(C131)</f>
        <v>3389.5</v>
      </c>
      <c r="D130" s="3">
        <f>SUM(D131)</f>
        <v>1963.7</v>
      </c>
      <c r="E130" s="3">
        <f t="shared" si="4"/>
        <v>57.934798642867676</v>
      </c>
    </row>
    <row r="131" spans="1:5" ht="37.5" customHeight="1">
      <c r="A131" s="2" t="s">
        <v>124</v>
      </c>
      <c r="B131" s="1" t="s">
        <v>125</v>
      </c>
      <c r="C131" s="3">
        <v>3389.5</v>
      </c>
      <c r="D131" s="3">
        <v>1963.7</v>
      </c>
      <c r="E131" s="3">
        <f t="shared" si="4"/>
        <v>57.934798642867676</v>
      </c>
    </row>
    <row r="132" spans="1:5" ht="15.75">
      <c r="A132" s="2" t="s">
        <v>126</v>
      </c>
      <c r="B132" s="1" t="s">
        <v>127</v>
      </c>
      <c r="C132" s="3">
        <f>SUM(C133+C135)</f>
        <v>0</v>
      </c>
      <c r="D132" s="3">
        <f>SUM(D133+D135)</f>
        <v>245.1</v>
      </c>
      <c r="E132" s="3">
        <v>0</v>
      </c>
    </row>
    <row r="133" spans="1:5" ht="19.5" customHeight="1">
      <c r="A133" s="2" t="s">
        <v>128</v>
      </c>
      <c r="B133" s="1" t="s">
        <v>129</v>
      </c>
      <c r="C133" s="3">
        <f>SUM(C134)</f>
        <v>0</v>
      </c>
      <c r="D133" s="3">
        <f>SUM(D134)</f>
        <v>21.7</v>
      </c>
      <c r="E133" s="3">
        <v>0</v>
      </c>
    </row>
    <row r="134" spans="1:5" ht="21.75" customHeight="1">
      <c r="A134" s="2" t="s">
        <v>130</v>
      </c>
      <c r="B134" s="1" t="s">
        <v>131</v>
      </c>
      <c r="C134" s="3">
        <v>0</v>
      </c>
      <c r="D134" s="3">
        <v>21.7</v>
      </c>
      <c r="E134" s="3">
        <v>0</v>
      </c>
    </row>
    <row r="135" spans="1:5" ht="18.75" customHeight="1">
      <c r="A135" s="12" t="s">
        <v>355</v>
      </c>
      <c r="B135" s="1" t="s">
        <v>353</v>
      </c>
      <c r="C135" s="3">
        <f>SUM(C136)</f>
        <v>0</v>
      </c>
      <c r="D135" s="3">
        <f>SUM(D136)</f>
        <v>223.4</v>
      </c>
      <c r="E135" s="3">
        <v>0</v>
      </c>
    </row>
    <row r="136" spans="1:5" ht="23.25" customHeight="1">
      <c r="A136" s="17" t="s">
        <v>356</v>
      </c>
      <c r="B136" s="1" t="s">
        <v>354</v>
      </c>
      <c r="C136" s="3">
        <v>0</v>
      </c>
      <c r="D136" s="3">
        <v>223.4</v>
      </c>
      <c r="E136" s="3">
        <v>0</v>
      </c>
    </row>
    <row r="137" spans="1:5" ht="18.75" customHeight="1">
      <c r="A137" s="2" t="s">
        <v>132</v>
      </c>
      <c r="B137" s="1" t="s">
        <v>133</v>
      </c>
      <c r="C137" s="3">
        <f>SUM(C138,C181,C188,C184)</f>
        <v>3246352.1</v>
      </c>
      <c r="D137" s="3">
        <f>SUM(D138,D181,D188,D184)</f>
        <v>96213.39999999997</v>
      </c>
      <c r="E137" s="3">
        <f aca="true" t="shared" si="5" ref="E137:E144">SUM(D137/C137)*100</f>
        <v>2.9637388994249876</v>
      </c>
    </row>
    <row r="138" spans="1:5" ht="37.5" customHeight="1">
      <c r="A138" s="2" t="s">
        <v>134</v>
      </c>
      <c r="B138" s="1" t="s">
        <v>135</v>
      </c>
      <c r="C138" s="3">
        <f>SUM(C139,C144,C159,C176)</f>
        <v>3228221.5</v>
      </c>
      <c r="D138" s="3">
        <f>SUM(D139,D144,D159,D176)</f>
        <v>556301</v>
      </c>
      <c r="E138" s="3">
        <f t="shared" si="5"/>
        <v>17.232429683031352</v>
      </c>
    </row>
    <row r="139" spans="1:5" ht="20.25" customHeight="1">
      <c r="A139" s="2" t="s">
        <v>232</v>
      </c>
      <c r="B139" s="1" t="s">
        <v>289</v>
      </c>
      <c r="C139" s="3">
        <f>SUM(C140+C142)</f>
        <v>561649.3</v>
      </c>
      <c r="D139" s="3">
        <f>SUM(D140+D142)</f>
        <v>100779.8</v>
      </c>
      <c r="E139" s="3">
        <f t="shared" si="5"/>
        <v>17.943545910232594</v>
      </c>
    </row>
    <row r="140" spans="1:5" ht="15.75">
      <c r="A140" s="2" t="s">
        <v>136</v>
      </c>
      <c r="B140" s="1" t="s">
        <v>290</v>
      </c>
      <c r="C140" s="3">
        <f>SUM(C141)</f>
        <v>487147.8</v>
      </c>
      <c r="D140" s="3">
        <f>SUM(D141)</f>
        <v>97429.5</v>
      </c>
      <c r="E140" s="3">
        <f t="shared" si="5"/>
        <v>19.99998768340943</v>
      </c>
    </row>
    <row r="141" spans="1:5" ht="31.5">
      <c r="A141" s="2" t="s">
        <v>137</v>
      </c>
      <c r="B141" s="1" t="s">
        <v>291</v>
      </c>
      <c r="C141" s="3">
        <v>487147.8</v>
      </c>
      <c r="D141" s="3">
        <v>97429.5</v>
      </c>
      <c r="E141" s="3">
        <f t="shared" si="5"/>
        <v>19.99998768340943</v>
      </c>
    </row>
    <row r="142" spans="1:5" ht="36" customHeight="1">
      <c r="A142" s="11" t="s">
        <v>275</v>
      </c>
      <c r="B142" s="1" t="s">
        <v>292</v>
      </c>
      <c r="C142" s="3">
        <f>SUM(C143)</f>
        <v>74501.5</v>
      </c>
      <c r="D142" s="3">
        <f>SUM(D143)</f>
        <v>3350.3</v>
      </c>
      <c r="E142" s="3">
        <f t="shared" si="5"/>
        <v>4.496956437118716</v>
      </c>
    </row>
    <row r="143" spans="1:5" ht="36.75" customHeight="1">
      <c r="A143" s="11" t="s">
        <v>276</v>
      </c>
      <c r="B143" s="1" t="s">
        <v>293</v>
      </c>
      <c r="C143" s="3">
        <v>74501.5</v>
      </c>
      <c r="D143" s="3">
        <v>3350.3</v>
      </c>
      <c r="E143" s="3">
        <f t="shared" si="5"/>
        <v>4.496956437118716</v>
      </c>
    </row>
    <row r="144" spans="1:5" ht="36.75" customHeight="1">
      <c r="A144" s="2" t="s">
        <v>210</v>
      </c>
      <c r="B144" s="1" t="s">
        <v>294</v>
      </c>
      <c r="C144" s="3">
        <f>SUM(C145+C147+C149+C151+C153+C155+C157)</f>
        <v>742758.8</v>
      </c>
      <c r="D144" s="3">
        <f>SUM(D145+D147+D149+D151+D153+D155+D157)</f>
        <v>22457</v>
      </c>
      <c r="E144" s="3">
        <f t="shared" si="5"/>
        <v>3.02345795162575</v>
      </c>
    </row>
    <row r="145" spans="1:5" ht="54" customHeight="1">
      <c r="A145" s="11" t="s">
        <v>245</v>
      </c>
      <c r="B145" s="1" t="s">
        <v>373</v>
      </c>
      <c r="C145" s="3">
        <f>SUM(C146)</f>
        <v>40668.5</v>
      </c>
      <c r="D145" s="3">
        <f>SUM(D146)</f>
        <v>0</v>
      </c>
      <c r="E145" s="3">
        <v>0</v>
      </c>
    </row>
    <row r="146" spans="1:5" ht="49.5" customHeight="1">
      <c r="A146" s="11" t="s">
        <v>246</v>
      </c>
      <c r="B146" s="1" t="s">
        <v>374</v>
      </c>
      <c r="C146" s="3">
        <v>40668.5</v>
      </c>
      <c r="D146" s="3">
        <v>0</v>
      </c>
      <c r="E146" s="3">
        <v>0</v>
      </c>
    </row>
    <row r="147" spans="1:5" ht="54.75" customHeight="1" hidden="1">
      <c r="A147" s="12" t="s">
        <v>177</v>
      </c>
      <c r="B147" s="1" t="s">
        <v>243</v>
      </c>
      <c r="C147" s="3">
        <f>SUM(C148)</f>
        <v>0</v>
      </c>
      <c r="D147" s="3">
        <f>SUM(D148)</f>
        <v>0</v>
      </c>
      <c r="E147" s="3">
        <v>0</v>
      </c>
    </row>
    <row r="148" spans="1:5" ht="54.75" customHeight="1" hidden="1">
      <c r="A148" s="11" t="s">
        <v>178</v>
      </c>
      <c r="B148" s="1" t="s">
        <v>244</v>
      </c>
      <c r="C148" s="3"/>
      <c r="D148" s="3"/>
      <c r="E148" s="3">
        <v>0</v>
      </c>
    </row>
    <row r="149" spans="1:5" ht="36" customHeight="1">
      <c r="A149" s="11" t="s">
        <v>247</v>
      </c>
      <c r="B149" s="1" t="s">
        <v>295</v>
      </c>
      <c r="C149" s="3">
        <f>SUM(C150)</f>
        <v>146248.2</v>
      </c>
      <c r="D149" s="3">
        <f>SUM(D150)</f>
        <v>13915.8</v>
      </c>
      <c r="E149" s="3">
        <f>SUM(D149/C149)*100</f>
        <v>9.51519403315733</v>
      </c>
    </row>
    <row r="150" spans="1:5" ht="43.5" customHeight="1">
      <c r="A150" s="11" t="s">
        <v>209</v>
      </c>
      <c r="B150" s="1" t="s">
        <v>296</v>
      </c>
      <c r="C150" s="3">
        <v>146248.2</v>
      </c>
      <c r="D150" s="3">
        <v>13915.8</v>
      </c>
      <c r="E150" s="3">
        <f>SUM(D150/C150)*100</f>
        <v>9.51519403315733</v>
      </c>
    </row>
    <row r="151" spans="1:5" ht="43.5" customHeight="1">
      <c r="A151" s="11" t="s">
        <v>359</v>
      </c>
      <c r="B151" s="1" t="s">
        <v>357</v>
      </c>
      <c r="C151" s="3">
        <f>SUM(C152)</f>
        <v>580.8</v>
      </c>
      <c r="D151" s="3">
        <f>SUM(D152)</f>
        <v>0</v>
      </c>
      <c r="E151" s="3">
        <f>SUM(D151/C151)*100</f>
        <v>0</v>
      </c>
    </row>
    <row r="152" spans="1:5" ht="43.5" customHeight="1">
      <c r="A152" s="11" t="s">
        <v>360</v>
      </c>
      <c r="B152" s="1" t="s">
        <v>358</v>
      </c>
      <c r="C152" s="3">
        <v>580.8</v>
      </c>
      <c r="D152" s="3">
        <v>0</v>
      </c>
      <c r="E152" s="3">
        <f>SUM(D152/C152)*100</f>
        <v>0</v>
      </c>
    </row>
    <row r="153" spans="1:5" ht="20.25" customHeight="1">
      <c r="A153" s="12" t="s">
        <v>248</v>
      </c>
      <c r="B153" s="1" t="s">
        <v>297</v>
      </c>
      <c r="C153" s="3">
        <f>SUM(C154)</f>
        <v>14031.9</v>
      </c>
      <c r="D153" s="3">
        <f>SUM(D154)</f>
        <v>0</v>
      </c>
      <c r="E153" s="3">
        <v>0</v>
      </c>
    </row>
    <row r="154" spans="1:5" ht="19.5" customHeight="1">
      <c r="A154" s="11" t="s">
        <v>249</v>
      </c>
      <c r="B154" s="1" t="s">
        <v>298</v>
      </c>
      <c r="C154" s="3">
        <v>14031.9</v>
      </c>
      <c r="D154" s="3">
        <v>0</v>
      </c>
      <c r="E154" s="3">
        <v>0</v>
      </c>
    </row>
    <row r="155" spans="1:5" ht="53.25" customHeight="1">
      <c r="A155" s="11" t="s">
        <v>277</v>
      </c>
      <c r="B155" s="1" t="s">
        <v>299</v>
      </c>
      <c r="C155" s="3">
        <f>SUM(C156)</f>
        <v>17578.9</v>
      </c>
      <c r="D155" s="3">
        <f>SUM(D156)</f>
        <v>0</v>
      </c>
      <c r="E155" s="3">
        <v>0</v>
      </c>
    </row>
    <row r="156" spans="1:5" ht="57" customHeight="1">
      <c r="A156" s="11" t="s">
        <v>278</v>
      </c>
      <c r="B156" s="1" t="s">
        <v>300</v>
      </c>
      <c r="C156" s="3">
        <v>17578.9</v>
      </c>
      <c r="D156" s="3">
        <v>0</v>
      </c>
      <c r="E156" s="3">
        <v>0</v>
      </c>
    </row>
    <row r="157" spans="1:5" ht="18.75" customHeight="1">
      <c r="A157" s="2" t="s">
        <v>138</v>
      </c>
      <c r="B157" s="1" t="s">
        <v>301</v>
      </c>
      <c r="C157" s="3">
        <f>SUM(C158)</f>
        <v>523650.5</v>
      </c>
      <c r="D157" s="3">
        <f>SUM(D158)</f>
        <v>8541.2</v>
      </c>
      <c r="E157" s="3">
        <f aca="true" t="shared" si="6" ref="E157:E183">SUM(D157/C157)*100</f>
        <v>1.6310879107343543</v>
      </c>
    </row>
    <row r="158" spans="1:5" ht="19.5" customHeight="1">
      <c r="A158" s="2" t="s">
        <v>139</v>
      </c>
      <c r="B158" s="1" t="s">
        <v>302</v>
      </c>
      <c r="C158" s="3">
        <v>523650.5</v>
      </c>
      <c r="D158" s="3">
        <v>8541.2</v>
      </c>
      <c r="E158" s="3">
        <f t="shared" si="6"/>
        <v>1.6310879107343543</v>
      </c>
    </row>
    <row r="159" spans="1:5" ht="15.75">
      <c r="A159" s="2" t="s">
        <v>231</v>
      </c>
      <c r="B159" s="1" t="s">
        <v>303</v>
      </c>
      <c r="C159" s="3">
        <f>SUM(C160,C162,C164,C166,C168,C170,C172,C174)</f>
        <v>1915865.9</v>
      </c>
      <c r="D159" s="3">
        <f>SUM(D160,D162,D164,D166,D168,D170,D172,D174)</f>
        <v>429170.60000000003</v>
      </c>
      <c r="E159" s="3">
        <f t="shared" si="6"/>
        <v>22.40086845326701</v>
      </c>
    </row>
    <row r="160" spans="1:5" ht="34.5" customHeight="1">
      <c r="A160" s="2" t="s">
        <v>142</v>
      </c>
      <c r="B160" s="1" t="s">
        <v>304</v>
      </c>
      <c r="C160" s="3">
        <f>SUM(C161)</f>
        <v>1824633.2</v>
      </c>
      <c r="D160" s="3">
        <f>SUM(D161)</f>
        <v>397919.2</v>
      </c>
      <c r="E160" s="3">
        <f t="shared" si="6"/>
        <v>21.808174925239772</v>
      </c>
    </row>
    <row r="161" spans="1:5" ht="40.5" customHeight="1">
      <c r="A161" s="2" t="s">
        <v>143</v>
      </c>
      <c r="B161" s="1" t="s">
        <v>305</v>
      </c>
      <c r="C161" s="3">
        <v>1824633.2</v>
      </c>
      <c r="D161" s="3">
        <v>397919.2</v>
      </c>
      <c r="E161" s="3">
        <f t="shared" si="6"/>
        <v>21.808174925239772</v>
      </c>
    </row>
    <row r="162" spans="1:5" ht="69.75" customHeight="1">
      <c r="A162" s="2" t="s">
        <v>230</v>
      </c>
      <c r="B162" s="1" t="s">
        <v>306</v>
      </c>
      <c r="C162" s="3">
        <f>SUM(C163)</f>
        <v>41278</v>
      </c>
      <c r="D162" s="3">
        <f>SUM(D163)</f>
        <v>12700</v>
      </c>
      <c r="E162" s="3">
        <f t="shared" si="6"/>
        <v>30.76699452492853</v>
      </c>
    </row>
    <row r="163" spans="1:5" ht="74.25" customHeight="1">
      <c r="A163" s="2" t="s">
        <v>229</v>
      </c>
      <c r="B163" s="1" t="s">
        <v>307</v>
      </c>
      <c r="C163" s="3">
        <v>41278</v>
      </c>
      <c r="D163" s="3">
        <v>12700</v>
      </c>
      <c r="E163" s="3">
        <f t="shared" si="6"/>
        <v>30.76699452492853</v>
      </c>
    </row>
    <row r="164" spans="1:5" ht="77.25" customHeight="1">
      <c r="A164" s="11" t="s">
        <v>208</v>
      </c>
      <c r="B164" s="1" t="s">
        <v>308</v>
      </c>
      <c r="C164" s="3">
        <f>SUM(C165)</f>
        <v>16594.4</v>
      </c>
      <c r="D164" s="3">
        <f>SUM(D165)</f>
        <v>16594.4</v>
      </c>
      <c r="E164" s="3">
        <f t="shared" si="6"/>
        <v>100</v>
      </c>
    </row>
    <row r="165" spans="1:5" ht="64.5" customHeight="1">
      <c r="A165" s="11" t="s">
        <v>207</v>
      </c>
      <c r="B165" s="1" t="s">
        <v>309</v>
      </c>
      <c r="C165" s="3">
        <v>16594.4</v>
      </c>
      <c r="D165" s="3">
        <v>16594.4</v>
      </c>
      <c r="E165" s="3">
        <f t="shared" si="6"/>
        <v>100</v>
      </c>
    </row>
    <row r="166" spans="1:5" ht="51.75" customHeight="1">
      <c r="A166" s="11" t="s">
        <v>279</v>
      </c>
      <c r="B166" s="1" t="s">
        <v>310</v>
      </c>
      <c r="C166" s="3">
        <f>SUM(C167)</f>
        <v>9.8</v>
      </c>
      <c r="D166" s="3">
        <f>SUM(D167)</f>
        <v>0</v>
      </c>
      <c r="E166" s="3">
        <f t="shared" si="6"/>
        <v>0</v>
      </c>
    </row>
    <row r="167" spans="1:5" ht="65.25" customHeight="1">
      <c r="A167" s="11" t="s">
        <v>280</v>
      </c>
      <c r="B167" s="1" t="s">
        <v>311</v>
      </c>
      <c r="C167" s="3">
        <v>9.8</v>
      </c>
      <c r="D167" s="3">
        <v>0</v>
      </c>
      <c r="E167" s="3">
        <f t="shared" si="6"/>
        <v>0</v>
      </c>
    </row>
    <row r="168" spans="1:5" ht="94.5" customHeight="1">
      <c r="A168" s="18" t="s">
        <v>363</v>
      </c>
      <c r="B168" s="1" t="s">
        <v>361</v>
      </c>
      <c r="C168" s="3">
        <f>SUM(C169)</f>
        <v>2319.1</v>
      </c>
      <c r="D168" s="3">
        <f>SUM(D169)</f>
        <v>0</v>
      </c>
      <c r="E168" s="3">
        <f t="shared" si="6"/>
        <v>0</v>
      </c>
    </row>
    <row r="169" spans="1:5" ht="84.75" customHeight="1">
      <c r="A169" s="10" t="s">
        <v>364</v>
      </c>
      <c r="B169" s="1" t="s">
        <v>362</v>
      </c>
      <c r="C169" s="3">
        <v>2319.1</v>
      </c>
      <c r="D169" s="3">
        <v>0</v>
      </c>
      <c r="E169" s="3">
        <f t="shared" si="6"/>
        <v>0</v>
      </c>
    </row>
    <row r="170" spans="1:5" ht="50.25" customHeight="1">
      <c r="A170" s="11" t="s">
        <v>264</v>
      </c>
      <c r="B170" s="1" t="s">
        <v>312</v>
      </c>
      <c r="C170" s="3">
        <f>SUM(C171)</f>
        <v>17763.5</v>
      </c>
      <c r="D170" s="3">
        <f>SUM(D171)</f>
        <v>0</v>
      </c>
      <c r="E170" s="3">
        <f t="shared" si="6"/>
        <v>0</v>
      </c>
    </row>
    <row r="171" spans="1:5" ht="56.25" customHeight="1">
      <c r="A171" s="11" t="s">
        <v>263</v>
      </c>
      <c r="B171" s="1" t="s">
        <v>313</v>
      </c>
      <c r="C171" s="3">
        <v>17763.5</v>
      </c>
      <c r="D171" s="3">
        <v>0</v>
      </c>
      <c r="E171" s="3">
        <f t="shared" si="6"/>
        <v>0</v>
      </c>
    </row>
    <row r="172" spans="1:5" ht="66.75" customHeight="1">
      <c r="A172" s="19" t="s">
        <v>367</v>
      </c>
      <c r="B172" s="1" t="s">
        <v>365</v>
      </c>
      <c r="C172" s="3">
        <f>SUM(C173)</f>
        <v>6217.2</v>
      </c>
      <c r="D172" s="3">
        <f>SUM(D173)</f>
        <v>0</v>
      </c>
      <c r="E172" s="3">
        <f t="shared" si="6"/>
        <v>0</v>
      </c>
    </row>
    <row r="173" spans="1:5" ht="72" customHeight="1">
      <c r="A173" s="20" t="s">
        <v>368</v>
      </c>
      <c r="B173" s="1" t="s">
        <v>366</v>
      </c>
      <c r="C173" s="3">
        <v>6217.2</v>
      </c>
      <c r="D173" s="3">
        <v>0</v>
      </c>
      <c r="E173" s="3">
        <f t="shared" si="6"/>
        <v>0</v>
      </c>
    </row>
    <row r="174" spans="1:5" ht="42.75" customHeight="1">
      <c r="A174" s="11" t="s">
        <v>140</v>
      </c>
      <c r="B174" s="1" t="s">
        <v>314</v>
      </c>
      <c r="C174" s="3">
        <f>SUM(C175)</f>
        <v>7050.7</v>
      </c>
      <c r="D174" s="3">
        <f>SUM(D175)</f>
        <v>1957</v>
      </c>
      <c r="E174" s="3">
        <f t="shared" si="6"/>
        <v>27.756109322478622</v>
      </c>
    </row>
    <row r="175" spans="1:5" ht="43.5" customHeight="1">
      <c r="A175" s="13" t="s">
        <v>141</v>
      </c>
      <c r="B175" s="1" t="s">
        <v>315</v>
      </c>
      <c r="C175" s="3">
        <v>7050.7</v>
      </c>
      <c r="D175" s="3">
        <v>1957</v>
      </c>
      <c r="E175" s="3">
        <f t="shared" si="6"/>
        <v>27.756109322478622</v>
      </c>
    </row>
    <row r="176" spans="1:5" ht="22.5" customHeight="1">
      <c r="A176" s="2" t="s">
        <v>144</v>
      </c>
      <c r="B176" s="1" t="s">
        <v>316</v>
      </c>
      <c r="C176" s="3">
        <f>SUM(C177,C179)</f>
        <v>7947.5</v>
      </c>
      <c r="D176" s="3">
        <f>SUM(D177,D179)</f>
        <v>3893.6</v>
      </c>
      <c r="E176" s="3">
        <f t="shared" si="6"/>
        <v>48.99150676313306</v>
      </c>
    </row>
    <row r="177" spans="1:5" ht="51" customHeight="1">
      <c r="A177" s="17" t="s">
        <v>371</v>
      </c>
      <c r="B177" s="1" t="s">
        <v>369</v>
      </c>
      <c r="C177" s="3">
        <f>SUM(C178)</f>
        <v>173</v>
      </c>
      <c r="D177" s="3">
        <f>SUM(D178)</f>
        <v>0</v>
      </c>
      <c r="E177" s="3">
        <f t="shared" si="6"/>
        <v>0</v>
      </c>
    </row>
    <row r="178" spans="1:5" ht="69.75" customHeight="1">
      <c r="A178" s="11" t="s">
        <v>372</v>
      </c>
      <c r="B178" s="1" t="s">
        <v>370</v>
      </c>
      <c r="C178" s="3">
        <v>173</v>
      </c>
      <c r="D178" s="3">
        <v>0</v>
      </c>
      <c r="E178" s="3">
        <f t="shared" si="6"/>
        <v>0</v>
      </c>
    </row>
    <row r="179" spans="1:5" ht="16.5" customHeight="1">
      <c r="A179" s="2" t="s">
        <v>145</v>
      </c>
      <c r="B179" s="1" t="s">
        <v>317</v>
      </c>
      <c r="C179" s="3">
        <f>SUM(C180)</f>
        <v>7774.5</v>
      </c>
      <c r="D179" s="3">
        <f>SUM(D180)</f>
        <v>3893.6</v>
      </c>
      <c r="E179" s="3">
        <f t="shared" si="6"/>
        <v>50.08167727828155</v>
      </c>
    </row>
    <row r="180" spans="1:5" ht="21" customHeight="1">
      <c r="A180" s="2" t="s">
        <v>146</v>
      </c>
      <c r="B180" s="1" t="s">
        <v>318</v>
      </c>
      <c r="C180" s="3">
        <v>7774.5</v>
      </c>
      <c r="D180" s="3">
        <v>3893.6</v>
      </c>
      <c r="E180" s="3">
        <f t="shared" si="6"/>
        <v>50.08167727828155</v>
      </c>
    </row>
    <row r="181" spans="1:5" ht="24" customHeight="1">
      <c r="A181" s="2" t="s">
        <v>147</v>
      </c>
      <c r="B181" s="1" t="s">
        <v>319</v>
      </c>
      <c r="C181" s="3">
        <f>SUM(C182)</f>
        <v>18130.6</v>
      </c>
      <c r="D181" s="3">
        <f>SUM(D182)</f>
        <v>9630.6</v>
      </c>
      <c r="E181" s="3">
        <f t="shared" si="6"/>
        <v>53.11793321787476</v>
      </c>
    </row>
    <row r="182" spans="1:5" ht="19.5" customHeight="1">
      <c r="A182" s="2" t="s">
        <v>148</v>
      </c>
      <c r="B182" s="1" t="s">
        <v>320</v>
      </c>
      <c r="C182" s="3">
        <f>SUM(C183)</f>
        <v>18130.6</v>
      </c>
      <c r="D182" s="3">
        <f>SUM(D183)</f>
        <v>9630.6</v>
      </c>
      <c r="E182" s="3">
        <f t="shared" si="6"/>
        <v>53.11793321787476</v>
      </c>
    </row>
    <row r="183" spans="1:5" ht="19.5" customHeight="1">
      <c r="A183" s="2" t="s">
        <v>148</v>
      </c>
      <c r="B183" s="1" t="s">
        <v>321</v>
      </c>
      <c r="C183" s="3">
        <v>18130.6</v>
      </c>
      <c r="D183" s="3">
        <v>9630.6</v>
      </c>
      <c r="E183" s="3">
        <f t="shared" si="6"/>
        <v>53.11793321787476</v>
      </c>
    </row>
    <row r="184" spans="1:5" ht="90" customHeight="1" hidden="1">
      <c r="A184" s="2" t="s">
        <v>259</v>
      </c>
      <c r="B184" s="1" t="s">
        <v>250</v>
      </c>
      <c r="C184" s="3">
        <f aca="true" t="shared" si="7" ref="C184:D186">SUM(C185)</f>
        <v>0</v>
      </c>
      <c r="D184" s="3">
        <f t="shared" si="7"/>
        <v>0</v>
      </c>
      <c r="E184" s="3">
        <v>0</v>
      </c>
    </row>
    <row r="185" spans="1:5" ht="41.25" customHeight="1" hidden="1">
      <c r="A185" s="2" t="s">
        <v>251</v>
      </c>
      <c r="B185" s="1" t="s">
        <v>252</v>
      </c>
      <c r="C185" s="3">
        <f t="shared" si="7"/>
        <v>0</v>
      </c>
      <c r="D185" s="3">
        <f t="shared" si="7"/>
        <v>0</v>
      </c>
      <c r="E185" s="3">
        <v>0</v>
      </c>
    </row>
    <row r="186" spans="1:5" ht="40.5" customHeight="1" hidden="1">
      <c r="A186" s="14" t="s">
        <v>253</v>
      </c>
      <c r="B186" s="1" t="s">
        <v>254</v>
      </c>
      <c r="C186" s="3">
        <f t="shared" si="7"/>
        <v>0</v>
      </c>
      <c r="D186" s="3">
        <f t="shared" si="7"/>
        <v>0</v>
      </c>
      <c r="E186" s="3">
        <v>0</v>
      </c>
    </row>
    <row r="187" spans="1:5" ht="17.25" customHeight="1" hidden="1">
      <c r="A187" s="11" t="s">
        <v>256</v>
      </c>
      <c r="B187" s="1" t="s">
        <v>255</v>
      </c>
      <c r="C187" s="3">
        <v>0</v>
      </c>
      <c r="D187" s="3">
        <v>0</v>
      </c>
      <c r="E187" s="3">
        <v>0</v>
      </c>
    </row>
    <row r="188" spans="1:5" ht="33" customHeight="1">
      <c r="A188" s="2" t="s">
        <v>149</v>
      </c>
      <c r="B188" s="1" t="s">
        <v>150</v>
      </c>
      <c r="C188" s="3">
        <f>SUM(C190)</f>
        <v>0</v>
      </c>
      <c r="D188" s="3">
        <f>SUM(D190)</f>
        <v>-469718.2</v>
      </c>
      <c r="E188" s="3">
        <v>0</v>
      </c>
    </row>
    <row r="189" spans="1:5" ht="36.75" customHeight="1">
      <c r="A189" s="11" t="s">
        <v>261</v>
      </c>
      <c r="B189" s="1" t="s">
        <v>322</v>
      </c>
      <c r="C189" s="3">
        <f>SUM(C190)</f>
        <v>0</v>
      </c>
      <c r="D189" s="3">
        <f>SUM(D190)</f>
        <v>-469718.2</v>
      </c>
      <c r="E189" s="3">
        <v>0</v>
      </c>
    </row>
    <row r="190" spans="1:5" ht="48.75" customHeight="1">
      <c r="A190" s="11" t="s">
        <v>260</v>
      </c>
      <c r="B190" s="1" t="s">
        <v>323</v>
      </c>
      <c r="C190" s="3">
        <v>0</v>
      </c>
      <c r="D190" s="3">
        <v>-469718.2</v>
      </c>
      <c r="E190" s="3">
        <v>0</v>
      </c>
    </row>
  </sheetData>
  <sheetProtection/>
  <mergeCells count="1">
    <mergeCell ref="A1:D1"/>
  </mergeCells>
  <hyperlinks>
    <hyperlink ref="A172" r:id="rId1" display="consultantplus://offline/ref=95DE6B81807D4DD652E31F926BB3997B3037B5DA7E8ACC9E82C1AF466D981C37D701EA7EEF1FCF54075B28E261DCVCK"/>
    <hyperlink ref="A173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2019-05-20T06:49:07Z</cp:lastPrinted>
  <dcterms:created xsi:type="dcterms:W3CDTF">2012-04-16T03:38:18Z</dcterms:created>
  <dcterms:modified xsi:type="dcterms:W3CDTF">2019-05-20T06:50:32Z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